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codeName="ThisWorkbook"/>
  <mc:AlternateContent xmlns:mc="http://schemas.openxmlformats.org/markup-compatibility/2006">
    <mc:Choice Requires="x15">
      <x15ac:absPath xmlns:x15ac="http://schemas.microsoft.com/office/spreadsheetml/2010/11/ac" url="D:\Dropbox\AA-000 Administration\Cayman\TECHNICAL LIBRARY\SPREADSHEETS\DEVELOPMENT - NOT ONLINE YET\"/>
    </mc:Choice>
  </mc:AlternateContent>
  <bookViews>
    <workbookView xWindow="13050" yWindow="375" windowWidth="9990" windowHeight="7935" tabRatio="871" activeTab="1"/>
  </bookViews>
  <sheets>
    <sheet name="READ ME" sheetId="36" r:id="rId1"/>
    <sheet name="Analysis" sheetId="31" r:id="rId2"/>
  </sheets>
  <externalReferences>
    <externalReference r:id="rId3"/>
  </externalReferences>
  <definedNames>
    <definedName name="_xlnm.Print_Area" localSheetId="1">Analysis!$A$8:$K$62</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31" i="31" l="1"/>
  <c r="C41" i="31" s="1"/>
  <c r="C30" i="31"/>
  <c r="C40" i="31"/>
  <c r="C29" i="31"/>
  <c r="C39" i="31"/>
  <c r="C36" i="31" l="1"/>
  <c r="B12" i="31"/>
  <c r="C12" i="36"/>
  <c r="C34" i="31"/>
  <c r="C35" i="3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<sst xmlns="http://schemas.openxmlformats.org/spreadsheetml/2006/main" count="104" uniqueCount="73">
  <si>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</si>
  <si>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</si>
  <si>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</si>
  <si>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</si>
  <si>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</si>
  <si>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</si>
  <si>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</si>
  <si>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</si>
  <si>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</si>
  <si>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</si>
  <si>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</si>
  <si>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</si>
  <si>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</si>
  <si>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</si>
  <si>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</si>
  <si>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</si>
  <si>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</si>
  <si>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</si>
  <si>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</si>
  <si>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</si>
  <si>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</si>
  <si>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</si>
  <si>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</si>
  <si>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</si>
  <si>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</si>
  <si>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</si>
  <si>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</si>
  <si>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</si>
  <si>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</si>
  <si>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</si>
  <si>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</si>
  <si>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</si>
  <si>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</si>
  <si>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</si>
  <si>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</si>
  <si>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</si>
  <si>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</si>
  <si>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</si>
  <si>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</si>
  <si>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</si>
  <si>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</si>
  <si>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</si>
  <si>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</si>
  <si>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</si>
  <si>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</si>
  <si>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</si>
  <si>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</si>
  <si>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</si>
  <si>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</si>
  <si>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AA-SM-002-012</t>
  </si>
  <si>
    <t>TORSION - REGULAR SECTIONS - THIN-WALLED ROUND TUBE</t>
  </si>
  <si>
    <t>(NASA TM X-73306, 1975)</t>
  </si>
  <si>
    <t>(Note that the reference the section torsion constant is denoted as 'K', in this spreadsheet the more traditional 'J' is used)</t>
  </si>
  <si>
    <t>T =</t>
  </si>
  <si>
    <t>L =</t>
  </si>
  <si>
    <t>R =</t>
  </si>
  <si>
    <t>G =</t>
  </si>
  <si>
    <t>psi</t>
  </si>
  <si>
    <t>r =</t>
  </si>
  <si>
    <t>J =</t>
  </si>
  <si>
    <t>θ =</t>
  </si>
  <si>
    <t>in⁴</t>
  </si>
  <si>
    <t>Radians</t>
  </si>
  <si>
    <r>
      <t>f</t>
    </r>
    <r>
      <rPr>
        <vertAlign val="subscript"/>
        <sz val="10"/>
        <rFont val="Calibri"/>
        <family val="2"/>
        <scheme val="minor"/>
      </rPr>
      <t>S</t>
    </r>
    <r>
      <rPr>
        <sz val="10"/>
        <rFont val="Calibri"/>
        <family val="2"/>
        <scheme val="minor"/>
      </rPr>
      <t xml:space="preserve"> =</t>
    </r>
  </si>
  <si>
    <t>Section Torsion Constant</t>
  </si>
  <si>
    <t>Maximum Shear Stress</t>
  </si>
  <si>
    <t>Maximum Angular Deflection</t>
  </si>
  <si>
    <t>inlb, Applied Torsion</t>
  </si>
  <si>
    <t>in, Length of Rod</t>
  </si>
  <si>
    <t>psi, Shear Modulus</t>
  </si>
  <si>
    <t>in, Outer Radius</t>
  </si>
  <si>
    <t>in, Inner Radius</t>
  </si>
  <si>
    <t>10/6/2017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</si>
</sst>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0"/>
    <numFmt numFmtId="167" formatCode="0.0000000"/>
    <numFmt numFmtId="168"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vertAlign val="subscript"/>
      <sz val="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36">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5" fontId="15" fillId="0" borderId="0" xfId="2" applyNumberFormat="1" applyFont="1"/>
    <xf numFmtId="165" fontId="15" fillId="0" borderId="0" xfId="0" applyNumberFormat="1" applyFont="1"/>
    <xf numFmtId="0" fontId="15" fillId="0" borderId="0" xfId="2" applyFont="1" applyAlignment="1" applyProtection="1">
      <alignment horizontal="center"/>
    </xf>
    <xf numFmtId="165" fontId="15" fillId="0" borderId="0" xfId="0" applyNumberFormat="1" applyFont="1" applyAlignment="1">
      <alignment vertical="top"/>
    </xf>
    <xf numFmtId="165" fontId="15" fillId="0" borderId="0" xfId="2" quotePrefix="1" applyNumberFormat="1" applyFont="1" applyAlignment="1">
      <alignment horizontal="right"/>
    </xf>
    <xf numFmtId="0" fontId="16" fillId="0" borderId="0" xfId="2"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0" fontId="3" fillId="0" borderId="0" xfId="1" applyFont="1" applyAlignment="1">
      <alignment horizontal="right"/>
    </xf>
    <xf numFmtId="0" fontId="3" fillId="0" borderId="0" xfId="0" applyFont="1" applyAlignment="1">
      <alignment horizontal="right"/>
    </xf>
    <xf numFmtId="0" fontId="19" fillId="0" borderId="0" xfId="2" applyFont="1"/>
    <xf numFmtId="0" fontId="19" fillId="0" borderId="0" xfId="0" applyFont="1" applyAlignment="1">
      <alignment horizontal="right"/>
    </xf>
    <xf numFmtId="164" fontId="19" fillId="0" borderId="0" xfId="1" applyNumberFormat="1" applyFont="1" applyAlignment="1">
      <alignment horizontal="right"/>
    </xf>
    <xf numFmtId="1" fontId="15" fillId="0" borderId="0" xfId="2" applyNumberFormat="1" applyFont="1" applyAlignment="1">
      <alignment horizontal="right"/>
    </xf>
    <xf numFmtId="2" fontId="19" fillId="0" borderId="0" xfId="0" applyNumberFormat="1" applyFont="1"/>
    <xf numFmtId="167" fontId="15" fillId="0" borderId="0" xfId="0" applyNumberFormat="1" applyFont="1" applyAlignment="1"/>
    <xf numFmtId="0" fontId="19" fillId="0" borderId="0" xfId="1" applyFont="1" applyAlignment="1">
      <alignment horizontal="left"/>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1" fillId="0" borderId="0" xfId="4" applyAlignment="1" applyProtection="1">
      <alignment horizontal="left" vertical="center"/>
    </xf>
    <xf numFmtId="0" fontId="5" fillId="0" borderId="0" xfId="0" applyFont="1" applyFill="1" applyBorder="1" applyAlignment="1" applyProtection="1">
      <alignment horizontal="right"/>
      <protection locked="0"/>
    </xf>
    <xf numFmtId="0" fontId="3" fillId="0" borderId="0" xfId="1" applyFont="1" applyAlignment="1">
      <alignment horizontal="left" wrapText="1"/>
    </xf>
    <xf numFmtId="0" fontId="3"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horizontal="right" vertical="center"/>
      <protection locked="0"/>
    </xf>
    <xf numFmtId="1" fontId="24" fillId="0" borderId="0" xfId="0" applyNumberFormat="1" applyFont="1" applyAlignment="1" applyProtection="1">
      <alignment horizontal="right" vertical="center"/>
      <protection locked="0"/>
    </xf>
    <xf numFmtId="2" fontId="19" fillId="0" borderId="0" xfId="0" applyNumberFormat="1" applyFont="1" applyAlignment="1" applyProtection="1">
      <alignment horizontal="right" vertical="center"/>
      <protection locked="0"/>
    </xf>
    <xf numFmtId="0" fontId="3" fillId="0" borderId="0" xfId="0" applyFont="1" applyAlignment="1" applyProtection="1">
      <alignment horizontal="left" vertical="center"/>
      <protection locked="0"/>
    </xf>
    <xf numFmtId="2" fontId="24" fillId="0" borderId="0" xfId="0" applyNumberFormat="1" applyFont="1" applyAlignment="1" applyProtection="1">
      <alignment horizontal="right" vertical="center"/>
      <protection locked="0"/>
    </xf>
    <xf numFmtId="0" fontId="19" fillId="0" borderId="0" xfId="0" applyFont="1" applyAlignment="1" applyProtection="1">
      <alignment horizontal="right"/>
      <protection locked="0"/>
    </xf>
    <xf numFmtId="0" fontId="3" fillId="0" borderId="0" xfId="0" applyFont="1" applyAlignment="1" applyProtection="1">
      <alignment horizontal="left"/>
      <protection locked="0"/>
    </xf>
    <xf numFmtId="2" fontId="3" fillId="0" borderId="0" xfId="0" applyNumberFormat="1" applyFont="1" applyAlignment="1" applyProtection="1">
      <alignment horizontal="right" vertical="center"/>
      <protection locked="0"/>
    </xf>
    <xf numFmtId="168" fontId="3" fillId="0" borderId="0" xfId="0" applyNumberFormat="1" applyFont="1" applyProtection="1">
      <protection locked="0"/>
    </xf>
    <xf numFmtId="0" fontId="3" fillId="0" borderId="0" xfId="0" applyFont="1" applyBorder="1" applyAlignment="1" applyProtection="1">
      <alignment vertical="center"/>
      <protection locked="0"/>
    </xf>
    <xf numFmtId="1" fontId="3" fillId="0" borderId="0" xfId="0" applyNumberFormat="1" applyFont="1" applyAlignment="1" applyProtection="1">
      <alignment horizontal="right"/>
      <protection locked="0"/>
    </xf>
  </cellXfs>
  <cellStyles count="9">
    <cellStyle name="Hyperlink" xfId="7" builtinId="8"/>
    <cellStyle name="Hyperlink 2" xfId="4"/>
    <cellStyle name="Normal" xfId="0" builtinId="0"/>
    <cellStyle name="Normal 2" xfId="1"/>
    <cellStyle name="Normal 2 2" xfId="2"/>
    <cellStyle name="Normal 2 3" xfId="8"/>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190390"/>
          <a:ext cx="2502353" cy="597087"/>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60</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1</xdr:col>
      <xdr:colOff>32413</xdr:colOff>
      <xdr:row>15</xdr:row>
      <xdr:rowOff>143066</xdr:rowOff>
    </xdr:from>
    <xdr:to>
      <xdr:col>4</xdr:col>
      <xdr:colOff>309840</xdr:colOff>
      <xdr:row>25</xdr:row>
      <xdr:rowOff>90621</xdr:rowOff>
    </xdr:to>
    <xdr:grpSp>
      <xdr:nvGrpSpPr>
        <xdr:cNvPr id="7" name="Group 6">
          <a:extLst>
            <a:ext uri="{FF2B5EF4-FFF2-40B4-BE49-F238E27FC236}">
              <a16:creationId xmlns:a16="http://schemas.microsoft.com/office/drawing/2014/main" id="{BEE28688-DB15-46EC-994D-D161AA05874C}"/>
            </a:ext>
          </a:extLst>
        </xdr:cNvPr>
        <xdr:cNvGrpSpPr/>
      </xdr:nvGrpSpPr>
      <xdr:grpSpPr>
        <a:xfrm>
          <a:off x="643327" y="2639273"/>
          <a:ext cx="2143013" cy="1596365"/>
          <a:chOff x="3893794" y="15170983"/>
          <a:chExt cx="1159254" cy="960622"/>
        </a:xfrm>
      </xdr:grpSpPr>
      <xdr:sp macro="" textlink="">
        <xdr:nvSpPr>
          <xdr:cNvPr id="8" name="Oval 7">
            <a:extLst>
              <a:ext uri="{FF2B5EF4-FFF2-40B4-BE49-F238E27FC236}">
                <a16:creationId xmlns:a16="http://schemas.microsoft.com/office/drawing/2014/main" id="{A9896817-42CF-47B6-933F-54D6399B8864}"/>
              </a:ext>
            </a:extLst>
          </xdr:cNvPr>
          <xdr:cNvSpPr/>
        </xdr:nvSpPr>
        <xdr:spPr>
          <a:xfrm>
            <a:off x="4105133" y="15435133"/>
            <a:ext cx="581815" cy="58410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9" name="TextBox 8">
            <a:extLst>
              <a:ext uri="{FF2B5EF4-FFF2-40B4-BE49-F238E27FC236}">
                <a16:creationId xmlns:a16="http://schemas.microsoft.com/office/drawing/2014/main" id="{C0FE80BA-F88C-4D20-BD88-6DEB98A349F0}"/>
              </a:ext>
            </a:extLst>
          </xdr:cNvPr>
          <xdr:cNvSpPr txBox="1"/>
        </xdr:nvSpPr>
        <xdr:spPr>
          <a:xfrm>
            <a:off x="4588949" y="15375019"/>
            <a:ext cx="216288"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sp macro="" textlink="">
        <xdr:nvSpPr>
          <xdr:cNvPr id="10" name="Oval 9">
            <a:extLst>
              <a:ext uri="{FF2B5EF4-FFF2-40B4-BE49-F238E27FC236}">
                <a16:creationId xmlns:a16="http://schemas.microsoft.com/office/drawing/2014/main" id="{F911AC15-F40C-4AFA-8D02-B1314399270C}"/>
              </a:ext>
            </a:extLst>
          </xdr:cNvPr>
          <xdr:cNvSpPr/>
        </xdr:nvSpPr>
        <xdr:spPr>
          <a:xfrm>
            <a:off x="4168286" y="15498515"/>
            <a:ext cx="455507" cy="457338"/>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nvGrpSpPr>
          <xdr:cNvPr id="11" name="Group 45">
            <a:extLst>
              <a:ext uri="{FF2B5EF4-FFF2-40B4-BE49-F238E27FC236}">
                <a16:creationId xmlns:a16="http://schemas.microsoft.com/office/drawing/2014/main" id="{209BDE55-9A6C-47BC-8525-27B1AD6007C6}"/>
              </a:ext>
            </a:extLst>
          </xdr:cNvPr>
          <xdr:cNvGrpSpPr/>
        </xdr:nvGrpSpPr>
        <xdr:grpSpPr>
          <a:xfrm>
            <a:off x="3893794" y="15170983"/>
            <a:ext cx="1159254" cy="960622"/>
            <a:chOff x="4661604" y="11266886"/>
            <a:chExt cx="1387805" cy="1145377"/>
          </a:xfrm>
        </xdr:grpSpPr>
        <xdr:grpSp>
          <xdr:nvGrpSpPr>
            <xdr:cNvPr id="15" name="Group 49">
              <a:extLst>
                <a:ext uri="{FF2B5EF4-FFF2-40B4-BE49-F238E27FC236}">
                  <a16:creationId xmlns:a16="http://schemas.microsoft.com/office/drawing/2014/main" id="{797DD508-B8DF-4318-8A31-A7CBD68342D7}"/>
                </a:ext>
              </a:extLst>
            </xdr:cNvPr>
            <xdr:cNvGrpSpPr/>
          </xdr:nvGrpSpPr>
          <xdr:grpSpPr>
            <a:xfrm>
              <a:off x="4661604" y="11447857"/>
              <a:ext cx="1202531" cy="964406"/>
              <a:chOff x="4661604" y="11447857"/>
              <a:chExt cx="1202531" cy="964406"/>
            </a:xfrm>
          </xdr:grpSpPr>
          <xdr:cxnSp macro="">
            <xdr:nvCxnSpPr>
              <xdr:cNvPr id="18" name="Straight Connector 17">
                <a:extLst>
                  <a:ext uri="{FF2B5EF4-FFF2-40B4-BE49-F238E27FC236}">
                    <a16:creationId xmlns:a16="http://schemas.microsoft.com/office/drawing/2014/main" id="{DDEF605D-D04E-4EB1-B226-A5EDCC2E4992}"/>
                  </a:ext>
                </a:extLst>
              </xdr:cNvPr>
              <xdr:cNvCxnSpPr/>
            </xdr:nvCxnSpPr>
            <xdr:spPr>
              <a:xfrm>
                <a:off x="5262870"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F50AB599-D993-4C09-9559-E39678953F72}"/>
                  </a:ext>
                </a:extLst>
              </xdr:cNvPr>
              <xdr:cNvCxnSpPr/>
            </xdr:nvCxnSpPr>
            <xdr:spPr>
              <a:xfrm>
                <a:off x="4661604"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Rectangle 19">
                <a:extLst>
                  <a:ext uri="{FF2B5EF4-FFF2-40B4-BE49-F238E27FC236}">
                    <a16:creationId xmlns:a16="http://schemas.microsoft.com/office/drawing/2014/main" id="{6895C5CF-05C7-43A9-845A-379FBCCFB603}"/>
                  </a:ext>
                </a:extLst>
              </xdr:cNvPr>
              <xdr:cNvSpPr/>
            </xdr:nvSpPr>
            <xdr:spPr>
              <a:xfrm>
                <a:off x="5179526" y="11855646"/>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6" name="TextBox 15">
              <a:extLst>
                <a:ext uri="{FF2B5EF4-FFF2-40B4-BE49-F238E27FC236}">
                  <a16:creationId xmlns:a16="http://schemas.microsoft.com/office/drawing/2014/main" id="{F10248D0-26ED-47C7-873C-D8A5911F676B}"/>
                </a:ext>
              </a:extLst>
            </xdr:cNvPr>
            <xdr:cNvSpPr txBox="1"/>
          </xdr:nvSpPr>
          <xdr:spPr>
            <a:xfrm>
              <a:off x="5200159" y="11266886"/>
              <a:ext cx="253082"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7" name="TextBox 16">
              <a:extLst>
                <a:ext uri="{FF2B5EF4-FFF2-40B4-BE49-F238E27FC236}">
                  <a16:creationId xmlns:a16="http://schemas.microsoft.com/office/drawing/2014/main" id="{D06B9623-CAFE-4DE2-9EC2-F6198CAE4944}"/>
                </a:ext>
              </a:extLst>
            </xdr:cNvPr>
            <xdr:cNvSpPr txBox="1"/>
          </xdr:nvSpPr>
          <xdr:spPr>
            <a:xfrm>
              <a:off x="5796326" y="1177266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12" name="Straight Arrow Connector 11">
            <a:extLst>
              <a:ext uri="{FF2B5EF4-FFF2-40B4-BE49-F238E27FC236}">
                <a16:creationId xmlns:a16="http://schemas.microsoft.com/office/drawing/2014/main" id="{5378B562-0D4B-4221-B7D5-511E1937F243}"/>
              </a:ext>
            </a:extLst>
          </xdr:cNvPr>
          <xdr:cNvCxnSpPr>
            <a:endCxn id="8" idx="7"/>
          </xdr:cNvCxnSpPr>
        </xdr:nvCxnSpPr>
        <xdr:spPr>
          <a:xfrm flipV="1">
            <a:off x="4396530" y="15520673"/>
            <a:ext cx="205213" cy="2094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2">
            <a:extLst>
              <a:ext uri="{FF2B5EF4-FFF2-40B4-BE49-F238E27FC236}">
                <a16:creationId xmlns:a16="http://schemas.microsoft.com/office/drawing/2014/main" id="{33B0D054-1AAC-4726-AF99-E91383C33544}"/>
              </a:ext>
            </a:extLst>
          </xdr:cNvPr>
          <xdr:cNvCxnSpPr>
            <a:endCxn id="10" idx="1"/>
          </xdr:cNvCxnSpPr>
        </xdr:nvCxnSpPr>
        <xdr:spPr>
          <a:xfrm flipH="1" flipV="1">
            <a:off x="4234993" y="15565491"/>
            <a:ext cx="163478" cy="1602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EE507263-7905-49AE-AFD9-E93A49374D46}"/>
              </a:ext>
            </a:extLst>
          </xdr:cNvPr>
          <xdr:cNvSpPr txBox="1"/>
        </xdr:nvSpPr>
        <xdr:spPr>
          <a:xfrm>
            <a:off x="4166328" y="15571340"/>
            <a:ext cx="156437" cy="13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6-astronautics-structures-manual-volume-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2.75" x14ac:dyDescent="0.2">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30</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17" t="s">
        <v>36</v>
      </c>
      <c r="C16" s="117"/>
      <c r="D16" s="117"/>
      <c r="E16" s="117"/>
      <c r="F16" s="117"/>
      <c r="G16" s="117"/>
      <c r="H16" s="117"/>
      <c r="I16" s="117"/>
      <c r="J16" s="117"/>
      <c r="M16" s="65"/>
      <c r="N16" s="65"/>
      <c r="O16" s="65"/>
      <c r="P16" s="65"/>
      <c r="Q16" s="65"/>
      <c r="R16" s="66"/>
      <c r="S16" s="66"/>
      <c r="T16" s="62"/>
      <c r="U16" s="62"/>
      <c r="V16" s="62"/>
      <c r="W16" s="62"/>
      <c r="X16" s="62"/>
      <c r="Y16" s="62"/>
    </row>
    <row r="17" spans="1:25" s="5" customFormat="1" ht="12.75" x14ac:dyDescent="0.2">
      <c r="B17" s="117"/>
      <c r="C17" s="117"/>
      <c r="D17" s="117"/>
      <c r="E17" s="117"/>
      <c r="F17" s="117"/>
      <c r="G17" s="117"/>
      <c r="H17" s="117"/>
      <c r="I17" s="117"/>
      <c r="J17" s="117"/>
      <c r="M17" s="65"/>
      <c r="N17" s="65"/>
      <c r="O17" s="65"/>
      <c r="P17" s="65"/>
      <c r="Q17" s="65"/>
      <c r="R17" s="66"/>
      <c r="S17" s="66"/>
      <c r="T17" s="62"/>
      <c r="U17" s="62"/>
      <c r="V17" s="62"/>
      <c r="W17" s="62"/>
      <c r="X17" s="62"/>
      <c r="Y17" s="62"/>
    </row>
    <row r="18" spans="1:25" s="5" customFormat="1" ht="12.75" x14ac:dyDescent="0.2">
      <c r="B18" s="117"/>
      <c r="C18" s="117"/>
      <c r="D18" s="117"/>
      <c r="E18" s="117"/>
      <c r="F18" s="117"/>
      <c r="G18" s="117"/>
      <c r="H18" s="117"/>
      <c r="I18" s="117"/>
      <c r="J18" s="117"/>
      <c r="M18" s="65"/>
      <c r="N18" s="65"/>
      <c r="O18" s="65"/>
      <c r="P18" s="65"/>
      <c r="Q18" s="65"/>
      <c r="R18" s="66"/>
      <c r="S18" s="66"/>
      <c r="T18" s="62"/>
      <c r="U18" s="62"/>
      <c r="V18" s="62"/>
      <c r="W18" s="62"/>
      <c r="X18" s="62"/>
      <c r="Y18" s="62"/>
    </row>
    <row r="19" spans="1:25" s="5" customFormat="1" ht="12.75" x14ac:dyDescent="0.2">
      <c r="B19" s="117"/>
      <c r="C19" s="117"/>
      <c r="D19" s="117"/>
      <c r="E19" s="117"/>
      <c r="F19" s="117"/>
      <c r="G19" s="117"/>
      <c r="H19" s="117"/>
      <c r="I19" s="117"/>
      <c r="J19" s="117"/>
      <c r="M19" s="65"/>
      <c r="N19" s="65"/>
      <c r="O19" s="65"/>
      <c r="P19" s="65"/>
      <c r="Q19" s="65"/>
      <c r="R19" s="66"/>
      <c r="S19" s="66"/>
      <c r="T19" s="62"/>
      <c r="U19" s="62"/>
      <c r="V19" s="62"/>
      <c r="W19" s="62"/>
      <c r="X19" s="62"/>
      <c r="Y19" s="62"/>
    </row>
    <row r="20" spans="1:25" s="5" customFormat="1" ht="12.75" customHeight="1" x14ac:dyDescent="0.2">
      <c r="A20" s="23"/>
      <c r="B20" s="24" t="s">
        <v>34</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17" t="s">
        <v>37</v>
      </c>
      <c r="C22" s="117"/>
      <c r="D22" s="117"/>
      <c r="E22" s="117"/>
      <c r="F22" s="117"/>
      <c r="G22" s="117"/>
      <c r="H22" s="117"/>
      <c r="I22" s="117"/>
      <c r="J22" s="117"/>
      <c r="K22" s="23"/>
      <c r="M22" s="65"/>
      <c r="N22" s="65"/>
      <c r="O22" s="65"/>
      <c r="P22" s="65"/>
      <c r="Q22" s="65"/>
      <c r="R22" s="66"/>
      <c r="S22" s="66"/>
      <c r="T22" s="62"/>
      <c r="U22" s="62"/>
      <c r="V22" s="62"/>
      <c r="W22" s="62"/>
      <c r="X22" s="62"/>
      <c r="Y22" s="62"/>
    </row>
    <row r="23" spans="1:25" s="5" customFormat="1" ht="12.75" x14ac:dyDescent="0.2">
      <c r="A23" s="23"/>
      <c r="B23" s="117"/>
      <c r="C23" s="117"/>
      <c r="D23" s="117"/>
      <c r="E23" s="117"/>
      <c r="F23" s="117"/>
      <c r="G23" s="117"/>
      <c r="H23" s="117"/>
      <c r="I23" s="117"/>
      <c r="J23" s="117"/>
      <c r="K23" s="23"/>
      <c r="M23" s="65"/>
      <c r="N23" s="65"/>
      <c r="O23" s="65"/>
      <c r="P23" s="65"/>
      <c r="Q23" s="65"/>
      <c r="R23" s="66"/>
      <c r="S23" s="69"/>
      <c r="T23" s="62"/>
      <c r="U23" s="62"/>
      <c r="V23" s="62"/>
      <c r="W23" s="62"/>
      <c r="X23" s="62"/>
      <c r="Y23" s="62"/>
    </row>
    <row r="24" spans="1:25" s="5" customFormat="1" ht="12.75" x14ac:dyDescent="0.2">
      <c r="A24" s="23"/>
      <c r="B24" s="117"/>
      <c r="C24" s="117"/>
      <c r="D24" s="117"/>
      <c r="E24" s="117"/>
      <c r="F24" s="117"/>
      <c r="G24" s="117"/>
      <c r="H24" s="117"/>
      <c r="I24" s="117"/>
      <c r="J24" s="117"/>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95" t="s">
        <v>48</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17" t="s">
        <v>38</v>
      </c>
      <c r="C26" s="117"/>
      <c r="D26" s="117"/>
      <c r="E26" s="117"/>
      <c r="F26" s="117"/>
      <c r="G26" s="117"/>
      <c r="H26" s="117"/>
      <c r="I26" s="117"/>
      <c r="J26" s="117"/>
      <c r="K26" s="23"/>
      <c r="M26" s="65"/>
      <c r="N26" s="65"/>
      <c r="O26" s="65"/>
      <c r="P26" s="65"/>
      <c r="Q26" s="65"/>
      <c r="R26" s="66"/>
      <c r="S26" s="66"/>
      <c r="T26" s="62"/>
      <c r="U26" s="62"/>
      <c r="V26" s="62"/>
      <c r="W26" s="62"/>
      <c r="X26" s="62"/>
      <c r="Y26" s="62"/>
    </row>
    <row r="27" spans="1:25" s="5" customFormat="1" ht="12.75" x14ac:dyDescent="0.2">
      <c r="A27" s="23"/>
      <c r="B27" s="117"/>
      <c r="C27" s="117"/>
      <c r="D27" s="117"/>
      <c r="E27" s="117"/>
      <c r="F27" s="117"/>
      <c r="G27" s="117"/>
      <c r="H27" s="117"/>
      <c r="I27" s="117"/>
      <c r="J27" s="117"/>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17" t="s">
        <v>39</v>
      </c>
      <c r="C29" s="117"/>
      <c r="D29" s="117"/>
      <c r="E29" s="117"/>
      <c r="F29" s="117"/>
      <c r="G29" s="117"/>
      <c r="H29" s="117"/>
      <c r="I29" s="117"/>
      <c r="J29" s="117"/>
      <c r="K29" s="23"/>
      <c r="M29" s="65"/>
      <c r="N29" s="65"/>
      <c r="O29" s="65"/>
      <c r="P29" s="65"/>
      <c r="Q29" s="65"/>
      <c r="R29" s="66"/>
      <c r="S29" s="66"/>
      <c r="T29" s="62"/>
      <c r="U29" s="62"/>
      <c r="V29" s="62"/>
      <c r="W29" s="62"/>
      <c r="X29" s="62"/>
      <c r="Y29" s="62"/>
    </row>
    <row r="30" spans="1:25" s="5" customFormat="1" ht="12.75" x14ac:dyDescent="0.2">
      <c r="A30" s="23"/>
      <c r="B30" s="117"/>
      <c r="C30" s="117"/>
      <c r="D30" s="117"/>
      <c r="E30" s="117"/>
      <c r="F30" s="117"/>
      <c r="G30" s="117"/>
      <c r="H30" s="117"/>
      <c r="I30" s="117"/>
      <c r="J30" s="117"/>
      <c r="K30" s="23"/>
      <c r="M30" s="65"/>
      <c r="N30" s="65"/>
      <c r="O30" s="65"/>
      <c r="P30" s="65"/>
      <c r="Q30" s="65"/>
      <c r="R30" s="66"/>
      <c r="S30" s="66"/>
      <c r="T30" s="62"/>
      <c r="U30" s="62"/>
      <c r="V30" s="62"/>
      <c r="W30" s="62"/>
      <c r="X30" s="62"/>
      <c r="Y30" s="62"/>
    </row>
    <row r="31" spans="1:25" s="5" customFormat="1" ht="12.75" customHeight="1" x14ac:dyDescent="0.2">
      <c r="A31" s="23"/>
      <c r="B31" s="117"/>
      <c r="C31" s="117"/>
      <c r="D31" s="117"/>
      <c r="E31" s="117"/>
      <c r="F31" s="117"/>
      <c r="G31" s="117"/>
      <c r="H31" s="117"/>
      <c r="I31" s="117"/>
      <c r="J31" s="117"/>
      <c r="K31" s="23"/>
      <c r="M31" s="65"/>
      <c r="N31" s="65"/>
      <c r="O31" s="65"/>
      <c r="P31" s="65"/>
      <c r="Q31" s="65"/>
      <c r="R31" s="66"/>
      <c r="S31" s="66"/>
      <c r="T31" s="62"/>
      <c r="U31" s="62"/>
      <c r="V31" s="62"/>
      <c r="W31" s="62"/>
      <c r="X31" s="62"/>
      <c r="Y31" s="62"/>
    </row>
    <row r="32" spans="1:25" s="5" customFormat="1" ht="12.75" x14ac:dyDescent="0.2">
      <c r="A32" s="23"/>
      <c r="B32" s="117"/>
      <c r="C32" s="117"/>
      <c r="D32" s="117"/>
      <c r="E32" s="117"/>
      <c r="F32" s="117"/>
      <c r="G32" s="117"/>
      <c r="H32" s="117"/>
      <c r="I32" s="117"/>
      <c r="J32" s="117"/>
      <c r="K32" s="23"/>
      <c r="M32" s="65"/>
      <c r="N32" s="65"/>
      <c r="O32" s="65"/>
      <c r="P32" s="65"/>
      <c r="Q32" s="65"/>
      <c r="R32" s="66"/>
      <c r="S32" s="66"/>
      <c r="T32" s="62"/>
      <c r="U32" s="62"/>
      <c r="V32" s="62"/>
      <c r="W32" s="62"/>
      <c r="X32" s="62"/>
      <c r="Y32" s="62"/>
    </row>
    <row r="33" spans="1:25" s="5" customFormat="1" ht="12.75" customHeight="1" x14ac:dyDescent="0.2">
      <c r="A33" s="23"/>
      <c r="B33" s="117"/>
      <c r="C33" s="117"/>
      <c r="D33" s="117"/>
      <c r="E33" s="117"/>
      <c r="F33" s="117"/>
      <c r="G33" s="117"/>
      <c r="H33" s="117"/>
      <c r="I33" s="117"/>
      <c r="J33" s="117"/>
      <c r="K33" s="23"/>
      <c r="M33" s="65"/>
      <c r="N33" s="65"/>
      <c r="O33" s="65"/>
      <c r="P33" s="65"/>
      <c r="Q33" s="65"/>
      <c r="R33" s="66"/>
      <c r="S33" s="66"/>
      <c r="T33" s="62"/>
      <c r="U33" s="62"/>
      <c r="V33" s="62"/>
      <c r="W33" s="62"/>
      <c r="X33" s="62"/>
      <c r="Y33" s="62"/>
    </row>
    <row r="34" spans="1:25" s="5" customFormat="1" ht="12.75" x14ac:dyDescent="0.2">
      <c r="A34" s="23"/>
      <c r="B34" s="71"/>
      <c r="C34" s="71"/>
      <c r="D34" s="119" t="s">
        <v>31</v>
      </c>
      <c r="E34" s="119"/>
      <c r="F34" s="119"/>
      <c r="G34" s="119"/>
      <c r="H34" s="119"/>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17" t="s">
        <v>40</v>
      </c>
      <c r="C38" s="117"/>
      <c r="D38" s="117"/>
      <c r="E38" s="117"/>
      <c r="F38" s="117"/>
      <c r="G38" s="117"/>
      <c r="H38" s="117"/>
      <c r="I38" s="117"/>
      <c r="J38" s="117"/>
      <c r="K38" s="23"/>
      <c r="M38" s="65"/>
      <c r="N38" s="65"/>
      <c r="O38" s="65"/>
      <c r="P38" s="65"/>
      <c r="Q38" s="65"/>
      <c r="R38" s="66"/>
      <c r="S38" s="66"/>
      <c r="T38" s="62"/>
      <c r="U38" s="62"/>
      <c r="V38" s="62"/>
      <c r="W38" s="62"/>
      <c r="X38" s="62"/>
      <c r="Y38" s="62"/>
    </row>
    <row r="39" spans="1:25" s="5" customFormat="1" ht="12.75" x14ac:dyDescent="0.2">
      <c r="A39" s="23"/>
      <c r="B39" s="117"/>
      <c r="C39" s="117"/>
      <c r="D39" s="117"/>
      <c r="E39" s="117"/>
      <c r="F39" s="117"/>
      <c r="G39" s="117"/>
      <c r="H39" s="117"/>
      <c r="I39" s="117"/>
      <c r="J39" s="117"/>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17" t="s">
        <v>41</v>
      </c>
      <c r="C41" s="117"/>
      <c r="D41" s="117"/>
      <c r="E41" s="117"/>
      <c r="F41" s="117"/>
      <c r="G41" s="117"/>
      <c r="H41" s="117"/>
      <c r="I41" s="117"/>
      <c r="J41" s="117"/>
      <c r="K41" s="23"/>
      <c r="M41" s="65"/>
      <c r="N41" s="65"/>
      <c r="O41" s="65"/>
      <c r="P41" s="65"/>
      <c r="Q41" s="65"/>
      <c r="R41" s="66"/>
      <c r="S41" s="66"/>
      <c r="T41" s="62"/>
      <c r="U41" s="62"/>
      <c r="V41" s="62"/>
      <c r="W41" s="62"/>
      <c r="X41" s="62"/>
      <c r="Y41" s="62"/>
    </row>
    <row r="42" spans="1:25" s="5" customFormat="1" ht="12.75" x14ac:dyDescent="0.2">
      <c r="A42" s="23"/>
      <c r="B42" s="117"/>
      <c r="C42" s="117"/>
      <c r="D42" s="117"/>
      <c r="E42" s="117"/>
      <c r="F42" s="117"/>
      <c r="G42" s="117"/>
      <c r="H42" s="117"/>
      <c r="I42" s="117"/>
      <c r="J42" s="117"/>
      <c r="K42" s="23"/>
      <c r="M42" s="65"/>
      <c r="N42" s="65"/>
      <c r="O42" s="65"/>
      <c r="P42" s="65"/>
      <c r="Q42" s="65"/>
      <c r="R42" s="66"/>
      <c r="S42" s="66"/>
      <c r="T42" s="62"/>
      <c r="U42" s="62"/>
      <c r="V42" s="62"/>
      <c r="W42" s="62"/>
      <c r="X42" s="62"/>
      <c r="Y42" s="62"/>
    </row>
    <row r="43" spans="1:25" s="5" customFormat="1" ht="12.75" x14ac:dyDescent="0.2">
      <c r="A43" s="23"/>
      <c r="B43" s="117"/>
      <c r="C43" s="117"/>
      <c r="D43" s="117"/>
      <c r="E43" s="117"/>
      <c r="F43" s="117"/>
      <c r="G43" s="117"/>
      <c r="H43" s="117"/>
      <c r="I43" s="117"/>
      <c r="J43" s="117"/>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17" t="s">
        <v>35</v>
      </c>
      <c r="C45" s="117"/>
      <c r="D45" s="117"/>
      <c r="E45" s="117"/>
      <c r="F45" s="117"/>
      <c r="G45" s="117"/>
      <c r="H45" s="117"/>
      <c r="I45" s="117"/>
      <c r="J45" s="117"/>
      <c r="K45" s="23"/>
      <c r="M45" s="65"/>
      <c r="N45" s="65"/>
      <c r="O45" s="65"/>
      <c r="P45" s="65"/>
      <c r="Q45" s="65"/>
      <c r="R45" s="66"/>
      <c r="S45" s="66"/>
      <c r="T45" s="62"/>
      <c r="U45" s="62"/>
      <c r="V45" s="62"/>
      <c r="W45" s="62"/>
      <c r="X45" s="62"/>
      <c r="Y45" s="62"/>
    </row>
    <row r="46" spans="1:25" s="5" customFormat="1" ht="12.75" x14ac:dyDescent="0.2">
      <c r="A46" s="23"/>
      <c r="B46" s="117"/>
      <c r="C46" s="117"/>
      <c r="D46" s="117"/>
      <c r="E46" s="117"/>
      <c r="F46" s="117"/>
      <c r="G46" s="117"/>
      <c r="H46" s="117"/>
      <c r="I46" s="117"/>
      <c r="J46" s="117"/>
      <c r="K46" s="23"/>
      <c r="M46" s="65"/>
      <c r="N46" s="65"/>
      <c r="O46" s="65"/>
      <c r="P46" s="65"/>
      <c r="Q46" s="65"/>
      <c r="R46" s="66"/>
      <c r="S46" s="66"/>
      <c r="T46" s="62"/>
      <c r="U46" s="62"/>
      <c r="V46" s="62"/>
      <c r="W46" s="62"/>
      <c r="X46" s="62"/>
      <c r="Y46" s="62"/>
    </row>
    <row r="47" spans="1:25" s="5" customFormat="1" ht="12.75" x14ac:dyDescent="0.2">
      <c r="A47" s="23"/>
      <c r="B47" s="117"/>
      <c r="C47" s="117"/>
      <c r="D47" s="117"/>
      <c r="E47" s="117"/>
      <c r="F47" s="117"/>
      <c r="G47" s="117"/>
      <c r="H47" s="117"/>
      <c r="I47" s="117"/>
      <c r="J47" s="117"/>
      <c r="K47" s="23"/>
      <c r="M47" s="65"/>
      <c r="N47" s="65"/>
      <c r="O47" s="65"/>
      <c r="P47" s="65"/>
      <c r="Q47" s="65"/>
      <c r="R47" s="66"/>
      <c r="S47" s="66"/>
      <c r="T47" s="62"/>
      <c r="U47" s="62"/>
      <c r="V47" s="62"/>
      <c r="W47" s="62"/>
      <c r="X47" s="62"/>
      <c r="Y47" s="62"/>
    </row>
    <row r="48" spans="1:25" s="5" customFormat="1" ht="12.75" customHeight="1" x14ac:dyDescent="0.2">
      <c r="A48" s="23"/>
      <c r="B48" s="117"/>
      <c r="C48" s="117"/>
      <c r="D48" s="117"/>
      <c r="E48" s="117"/>
      <c r="F48" s="117"/>
      <c r="G48" s="117"/>
      <c r="H48" s="117"/>
      <c r="I48" s="117"/>
      <c r="J48" s="117"/>
      <c r="K48" s="23"/>
      <c r="M48" s="65"/>
      <c r="N48" s="65"/>
      <c r="O48" s="65"/>
      <c r="P48" s="65"/>
      <c r="Q48" s="65"/>
      <c r="R48" s="66"/>
      <c r="S48" s="66"/>
      <c r="T48" s="62"/>
      <c r="U48" s="62"/>
      <c r="V48" s="62"/>
      <c r="W48" s="62"/>
      <c r="X48" s="62"/>
      <c r="Y48" s="62"/>
    </row>
    <row r="49" spans="1:25" s="5" customFormat="1" ht="12.75" x14ac:dyDescent="0.2">
      <c r="A49" s="23"/>
      <c r="B49" s="23" t="s">
        <v>42</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95" t="s">
        <v>47</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43</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18" t="s">
        <v>44</v>
      </c>
      <c r="C54" s="118"/>
      <c r="D54" s="118"/>
      <c r="E54" s="118"/>
      <c r="F54" s="118"/>
      <c r="G54" s="118"/>
      <c r="H54" s="118"/>
      <c r="I54" s="118"/>
      <c r="J54" s="118"/>
      <c r="K54" s="23"/>
      <c r="M54" s="65"/>
      <c r="N54" s="65"/>
      <c r="O54" s="65"/>
      <c r="P54" s="65"/>
      <c r="Q54" s="65"/>
      <c r="R54" s="66"/>
      <c r="S54" s="66"/>
      <c r="T54" s="62"/>
      <c r="U54" s="62"/>
      <c r="V54" s="62"/>
      <c r="W54" s="62"/>
      <c r="X54" s="62"/>
      <c r="Y54" s="62"/>
    </row>
    <row r="55" spans="1:25" s="5" customFormat="1" ht="12.75" x14ac:dyDescent="0.2">
      <c r="A55" s="23"/>
      <c r="B55" s="118"/>
      <c r="C55" s="118"/>
      <c r="D55" s="118"/>
      <c r="E55" s="118"/>
      <c r="F55" s="118"/>
      <c r="G55" s="118"/>
      <c r="H55" s="118"/>
      <c r="I55" s="118"/>
      <c r="J55" s="118"/>
      <c r="K55" s="23"/>
      <c r="M55" s="65"/>
      <c r="N55" s="65"/>
      <c r="O55" s="65"/>
      <c r="P55" s="65"/>
      <c r="Q55" s="65"/>
      <c r="R55" s="66"/>
      <c r="S55" s="66"/>
      <c r="T55" s="62"/>
      <c r="U55" s="62"/>
      <c r="V55" s="62"/>
      <c r="W55" s="62"/>
      <c r="X55" s="62"/>
      <c r="Y55" s="62"/>
    </row>
    <row r="56" spans="1:25" s="5" customFormat="1" ht="12.75" x14ac:dyDescent="0.2">
      <c r="A56" s="23"/>
      <c r="B56" s="118"/>
      <c r="C56" s="118"/>
      <c r="D56" s="118"/>
      <c r="E56" s="118"/>
      <c r="F56" s="118"/>
      <c r="G56" s="118"/>
      <c r="H56" s="118"/>
      <c r="I56" s="118"/>
      <c r="J56" s="118"/>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96"/>
      <c r="P59" s="65"/>
      <c r="Q59" s="65"/>
      <c r="R59" s="66"/>
      <c r="S59" s="66"/>
      <c r="T59" s="62"/>
      <c r="U59" s="62"/>
      <c r="V59" s="62"/>
      <c r="W59" s="62"/>
      <c r="X59" s="62"/>
      <c r="Y59" s="62"/>
    </row>
    <row r="60" spans="1:25" s="5" customFormat="1" ht="12.75" x14ac:dyDescent="0.2">
      <c r="A60" s="23"/>
      <c r="B60" s="23" t="s">
        <v>45</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95" t="s">
        <v>46</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60"/>
  <sheetViews>
    <sheetView tabSelected="1" view="pageBreakPreview" topLeftCell="A11" zoomScale="145" zoomScaleNormal="100" zoomScaleSheetLayoutView="145" workbookViewId="0">
      <selection activeCell="J19" sqref="J19"/>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49</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72</v>
      </c>
      <c r="D3" s="1"/>
      <c r="E3" s="1"/>
      <c r="F3" s="2" t="s">
        <v>4</v>
      </c>
      <c r="G3" s="3" t="s">
        <v>21</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50</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R. Abbott</v>
      </c>
      <c r="H8" s="15"/>
      <c r="I8" s="7" t="s">
        <v>8</v>
      </c>
      <c r="J8" s="16" t="str">
        <f>$G$2</f>
        <v>AA-SM-002-012</v>
      </c>
      <c r="K8" s="17"/>
      <c r="L8" s="18"/>
      <c r="M8" s="9"/>
      <c r="N8" s="9"/>
      <c r="O8" s="9"/>
      <c r="P8" s="9"/>
      <c r="Q8" s="11"/>
      <c r="R8" s="12"/>
      <c r="S8" s="36"/>
      <c r="T8" s="35"/>
    </row>
    <row r="9" spans="1:35" s="5" customFormat="1" ht="12.75" x14ac:dyDescent="0.2">
      <c r="E9" s="7" t="s">
        <v>2</v>
      </c>
      <c r="F9" s="15" t="str">
        <f>$C$2</f>
        <v xml:space="preserve"> </v>
      </c>
      <c r="H9" s="15"/>
      <c r="I9" s="7" t="s">
        <v>9</v>
      </c>
      <c r="J9" s="17" t="str">
        <f>$G$3</f>
        <v>IR</v>
      </c>
      <c r="K9" s="17"/>
      <c r="L9" s="18"/>
      <c r="M9" s="9">
        <v>1</v>
      </c>
      <c r="N9" s="9"/>
      <c r="O9" s="9"/>
      <c r="P9" s="9"/>
      <c r="Q9" s="11"/>
      <c r="R9" s="12"/>
      <c r="S9" s="36"/>
      <c r="T9" s="35"/>
    </row>
    <row r="10" spans="1:35" s="5" customFormat="1" ht="12.75" x14ac:dyDescent="0.2">
      <c r="E10" s="7" t="s">
        <v>3</v>
      </c>
      <c r="F10" s="15" t="str">
        <f>$C$3</f>
        <v>10/6/2017</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2"/>
      <c r="B12" s="21" t="str">
        <f>$G$4</f>
        <v>TORSION - REGULAR SECTIONS - THIN-WALLED ROUND TUBE</v>
      </c>
      <c r="C12" s="73"/>
      <c r="D12" s="73"/>
      <c r="E12" s="74"/>
      <c r="F12" s="73"/>
      <c r="G12" s="73"/>
      <c r="H12" s="73"/>
      <c r="I12" s="73"/>
      <c r="J12" s="73"/>
      <c r="K12" s="73"/>
      <c r="L12" s="30"/>
      <c r="M12" s="37"/>
      <c r="N12" s="38"/>
      <c r="O12" s="38"/>
      <c r="P12" s="38"/>
      <c r="Q12" s="38"/>
      <c r="R12" s="37"/>
      <c r="S12" s="37"/>
      <c r="T12" s="39"/>
    </row>
    <row r="13" spans="1:35" s="26" customFormat="1" ht="12.75" x14ac:dyDescent="0.2">
      <c r="A13" s="28"/>
      <c r="B13" s="120" t="s">
        <v>51</v>
      </c>
      <c r="C13" s="120"/>
      <c r="D13" s="120"/>
      <c r="E13" s="28"/>
      <c r="F13" s="28"/>
      <c r="G13" s="28"/>
      <c r="H13" s="28"/>
      <c r="I13" s="28"/>
      <c r="J13" s="28"/>
      <c r="L13" s="29"/>
      <c r="M13" s="27"/>
      <c r="N13" s="27"/>
      <c r="O13" s="27"/>
      <c r="P13" s="27"/>
      <c r="Q13" s="27"/>
      <c r="R13" s="27"/>
      <c r="S13" s="27"/>
      <c r="T13" s="27"/>
    </row>
    <row r="14" spans="1:35" s="26" customFormat="1" ht="12.75" x14ac:dyDescent="0.2">
      <c r="A14" s="121"/>
      <c r="B14" s="122" t="s">
        <v>52</v>
      </c>
      <c r="C14" s="122"/>
      <c r="D14" s="122"/>
      <c r="E14" s="122"/>
      <c r="F14" s="122"/>
      <c r="G14" s="122"/>
      <c r="H14" s="122"/>
      <c r="I14" s="122"/>
      <c r="J14" s="122"/>
      <c r="K14" s="75"/>
      <c r="M14" s="27"/>
      <c r="N14" s="27"/>
      <c r="O14" s="27"/>
      <c r="P14" s="27"/>
      <c r="Q14" s="27"/>
      <c r="R14" s="27"/>
      <c r="S14" s="27"/>
      <c r="T14" s="27"/>
    </row>
    <row r="15" spans="1:35" s="26" customFormat="1" ht="12.75" x14ac:dyDescent="0.2">
      <c r="A15" s="121"/>
      <c r="B15" s="122"/>
      <c r="C15" s="122"/>
      <c r="D15" s="122"/>
      <c r="E15" s="122"/>
      <c r="F15" s="122"/>
      <c r="G15" s="122"/>
      <c r="H15" s="122"/>
      <c r="I15" s="122"/>
      <c r="J15" s="122"/>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75"/>
      <c r="B16" s="97"/>
      <c r="C16" s="105"/>
      <c r="D16" s="26"/>
      <c r="E16" s="26"/>
      <c r="F16" s="26"/>
      <c r="G16" s="77"/>
      <c r="H16" s="100"/>
      <c r="I16" s="75"/>
      <c r="J16" s="75"/>
      <c r="K16" s="75"/>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2.75" x14ac:dyDescent="0.2">
      <c r="A17" s="123"/>
      <c r="B17" s="123"/>
      <c r="C17" s="124"/>
      <c r="D17" s="124"/>
      <c r="E17" s="124"/>
      <c r="F17" s="124"/>
      <c r="G17" s="124"/>
      <c r="H17" s="124"/>
      <c r="I17" s="124"/>
      <c r="J17" s="124"/>
      <c r="K17" s="124"/>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A18" s="123"/>
      <c r="B18" s="123"/>
      <c r="F18" s="125" t="s">
        <v>53</v>
      </c>
      <c r="G18" s="126">
        <v>10000</v>
      </c>
      <c r="H18" s="123" t="s">
        <v>67</v>
      </c>
      <c r="I18" s="124"/>
      <c r="J18" s="124"/>
      <c r="K18" s="124"/>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A19" s="123"/>
      <c r="B19" s="123"/>
      <c r="F19" s="125" t="s">
        <v>55</v>
      </c>
      <c r="G19" s="129">
        <v>1.5</v>
      </c>
      <c r="H19" s="123" t="s">
        <v>70</v>
      </c>
      <c r="I19" s="125"/>
      <c r="J19" s="125"/>
      <c r="K19" s="123"/>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123"/>
      <c r="B20" s="123"/>
      <c r="F20" s="125" t="s">
        <v>58</v>
      </c>
      <c r="G20" s="129">
        <v>1.48</v>
      </c>
      <c r="H20" s="123" t="s">
        <v>71</v>
      </c>
      <c r="I20" s="123"/>
      <c r="J20" s="123"/>
      <c r="K20" s="123"/>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123"/>
      <c r="B21" s="123"/>
      <c r="F21" s="125" t="s">
        <v>54</v>
      </c>
      <c r="G21" s="127">
        <v>6</v>
      </c>
      <c r="H21" s="128" t="s">
        <v>68</v>
      </c>
      <c r="I21" s="124"/>
      <c r="J21" s="124"/>
      <c r="K21" s="123"/>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123"/>
      <c r="B22" s="123"/>
      <c r="F22" s="125" t="s">
        <v>56</v>
      </c>
      <c r="G22" s="130">
        <v>3900000</v>
      </c>
      <c r="H22" s="131" t="s">
        <v>69</v>
      </c>
      <c r="K22" s="123"/>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2.75" x14ac:dyDescent="0.2">
      <c r="A23" s="123"/>
      <c r="B23" s="123"/>
      <c r="K23" s="123"/>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2.75" x14ac:dyDescent="0.2">
      <c r="A24" s="123"/>
      <c r="B24" s="123"/>
      <c r="K24" s="123"/>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134"/>
      <c r="B25" s="123"/>
      <c r="G25" s="124"/>
      <c r="H25" s="124"/>
      <c r="I25" s="124"/>
      <c r="J25" s="124"/>
      <c r="K25" s="123"/>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2.75" x14ac:dyDescent="0.2">
      <c r="A26" s="124"/>
      <c r="B26" s="124"/>
      <c r="G26" s="124"/>
      <c r="H26" s="124"/>
      <c r="I26" s="124"/>
      <c r="J26" s="124"/>
      <c r="K26" s="124"/>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x14ac:dyDescent="0.2">
      <c r="A27" s="134"/>
      <c r="G27" s="125"/>
      <c r="H27" s="125"/>
      <c r="I27" s="125"/>
      <c r="J27" s="125"/>
      <c r="K27" s="134"/>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79"/>
      <c r="B28" s="28" t="s">
        <v>64</v>
      </c>
      <c r="G28" s="77"/>
      <c r="H28" s="102"/>
      <c r="I28" s="75"/>
      <c r="J28" s="78"/>
      <c r="K28" s="79"/>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2.75" x14ac:dyDescent="0.2">
      <c r="A29" s="75"/>
      <c r="B29" s="125" t="s">
        <v>59</v>
      </c>
      <c r="C29" s="28" t="str">
        <f ca="1">[1]!xlv(C31)</f>
        <v>0.5 × π × (R⁴ - r⁴)</v>
      </c>
      <c r="E29" s="123"/>
      <c r="G29" s="75"/>
      <c r="H29" s="75"/>
      <c r="I29" s="75"/>
      <c r="J29" s="75"/>
      <c r="K29" s="75"/>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2.75" x14ac:dyDescent="0.2">
      <c r="A30" s="75"/>
      <c r="B30" s="125" t="s">
        <v>59</v>
      </c>
      <c r="C30" s="28" t="str">
        <f>[1]!xln(C31)</f>
        <v>0.5 × π × (1.5⁴ - 1.48⁴)</v>
      </c>
      <c r="F30" s="84"/>
      <c r="G30" s="77"/>
      <c r="H30" s="100"/>
      <c r="I30" s="75"/>
      <c r="J30" s="75"/>
      <c r="K30" s="75"/>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2.75" x14ac:dyDescent="0.2">
      <c r="A31" s="75"/>
      <c r="B31" s="125" t="s">
        <v>59</v>
      </c>
      <c r="C31" s="132">
        <f>0.5*PI()*(G19^4 - G20^4)</f>
        <v>0.41570785496620399</v>
      </c>
      <c r="D31" s="123" t="s">
        <v>61</v>
      </c>
      <c r="F31" s="75"/>
      <c r="G31" s="97"/>
      <c r="H31" s="101"/>
      <c r="I31" s="75"/>
      <c r="J31" s="75"/>
      <c r="K31" s="75"/>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75"/>
      <c r="F32" s="26"/>
      <c r="G32" s="98"/>
      <c r="H32" s="99"/>
      <c r="I32" s="75"/>
      <c r="J32" s="75"/>
      <c r="K32" s="75"/>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2.75" x14ac:dyDescent="0.2">
      <c r="A33" s="78"/>
      <c r="B33" s="28" t="s">
        <v>65</v>
      </c>
      <c r="F33" s="26"/>
      <c r="G33" s="98"/>
      <c r="H33" s="103"/>
      <c r="I33" s="78"/>
      <c r="J33" s="78"/>
      <c r="K33" s="78"/>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4.25" x14ac:dyDescent="0.2">
      <c r="A34" s="75"/>
      <c r="B34" s="125" t="s">
        <v>63</v>
      </c>
      <c r="C34" s="28" t="str">
        <f ca="1">[1]!xlv(C36)</f>
        <v>T × R / J</v>
      </c>
      <c r="E34" s="124"/>
      <c r="H34" s="75"/>
      <c r="I34" s="75"/>
      <c r="J34" s="75"/>
      <c r="K34" s="75"/>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4.25" x14ac:dyDescent="0.2">
      <c r="A35" s="75"/>
      <c r="B35" s="125" t="s">
        <v>63</v>
      </c>
      <c r="C35" s="28" t="str">
        <f>[1]!xln(C36)</f>
        <v>10000 × 1.5 / 0.416</v>
      </c>
      <c r="E35" s="124"/>
      <c r="F35" s="78"/>
      <c r="G35" s="77"/>
      <c r="I35" s="75"/>
      <c r="J35" s="75"/>
      <c r="K35" s="75"/>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4.25" x14ac:dyDescent="0.2">
      <c r="A36" s="79"/>
      <c r="B36" s="125" t="s">
        <v>63</v>
      </c>
      <c r="C36" s="135">
        <f>G18*G19/C31</f>
        <v>36083.032400769676</v>
      </c>
      <c r="D36" s="123" t="s">
        <v>57</v>
      </c>
      <c r="E36" s="123"/>
      <c r="G36" s="77"/>
      <c r="I36" s="75"/>
      <c r="J36" s="75"/>
      <c r="K36" s="75"/>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2.75" x14ac:dyDescent="0.2">
      <c r="A37" s="79"/>
      <c r="B37" s="77"/>
      <c r="C37" s="75"/>
      <c r="D37" s="75"/>
      <c r="E37" s="75"/>
      <c r="F37" s="75"/>
      <c r="G37" s="77"/>
      <c r="H37" s="104"/>
      <c r="I37" s="78"/>
      <c r="J37" s="78"/>
      <c r="K37" s="75"/>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2.75" x14ac:dyDescent="0.2">
      <c r="A38" s="79"/>
      <c r="B38" s="28" t="s">
        <v>66</v>
      </c>
      <c r="C38" s="81"/>
      <c r="D38" s="75"/>
      <c r="E38" s="75"/>
      <c r="F38" s="75"/>
      <c r="G38" s="77"/>
      <c r="H38" s="104"/>
      <c r="I38" s="78"/>
      <c r="J38" s="78"/>
      <c r="K38" s="75"/>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A39" s="79"/>
      <c r="B39" s="125" t="s">
        <v>60</v>
      </c>
      <c r="C39" s="28" t="str">
        <f ca="1">[1]!xlv(C41)</f>
        <v>(T × L) / (J × G)</v>
      </c>
      <c r="D39" s="125"/>
      <c r="E39" s="125"/>
      <c r="F39" s="82"/>
      <c r="G39" s="77"/>
      <c r="H39" s="104"/>
      <c r="I39" s="78"/>
      <c r="J39" s="78"/>
      <c r="K39" s="7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2.75" x14ac:dyDescent="0.2">
      <c r="A40" s="79"/>
      <c r="B40" s="125" t="s">
        <v>60</v>
      </c>
      <c r="C40" s="28" t="str">
        <f>[1]!xln(C41)</f>
        <v>(10000 × 6) / (0.416 × 3900000)</v>
      </c>
      <c r="D40" s="125"/>
      <c r="E40" s="125"/>
      <c r="F40" s="82"/>
      <c r="G40" s="77"/>
      <c r="H40" s="104"/>
      <c r="I40" s="78"/>
      <c r="J40" s="78"/>
      <c r="K40" s="75"/>
      <c r="L40" s="30"/>
      <c r="M40" s="27"/>
      <c r="N40" s="27"/>
      <c r="O40" s="27"/>
      <c r="P40" s="27"/>
      <c r="Q40" s="27"/>
      <c r="R40" s="27"/>
      <c r="S40" s="27"/>
      <c r="T40" s="27"/>
      <c r="U40" s="30"/>
      <c r="V40" s="40"/>
      <c r="W40" s="40"/>
      <c r="X40" s="30"/>
      <c r="Y40" s="18"/>
      <c r="Z40" s="18"/>
      <c r="AA40" s="18"/>
      <c r="AB40" s="18"/>
      <c r="AC40" s="18"/>
      <c r="AD40" s="5"/>
      <c r="AE40" s="41"/>
      <c r="AF40" s="41"/>
      <c r="AG40" s="41"/>
      <c r="AH40" s="41"/>
      <c r="AI40" s="41"/>
    </row>
    <row r="41" spans="1:35" s="28" customFormat="1" ht="12.75" x14ac:dyDescent="0.2">
      <c r="A41" s="79"/>
      <c r="B41" s="125" t="s">
        <v>60</v>
      </c>
      <c r="C41" s="133">
        <f>(G18*G21)/(C31*G22)</f>
        <v>3.7008238359763766E-2</v>
      </c>
      <c r="D41" s="28" t="s">
        <v>62</v>
      </c>
      <c r="E41" s="125"/>
      <c r="F41" s="82"/>
      <c r="G41" s="77"/>
      <c r="H41" s="104"/>
      <c r="I41" s="78"/>
      <c r="J41" s="78"/>
      <c r="K41" s="75"/>
      <c r="L41" s="30"/>
      <c r="M41" s="27"/>
      <c r="N41" s="27"/>
      <c r="O41" s="27"/>
      <c r="P41" s="27"/>
      <c r="Q41" s="27"/>
      <c r="R41" s="27"/>
      <c r="S41" s="27"/>
      <c r="T41" s="27"/>
      <c r="U41" s="30"/>
      <c r="V41" s="40"/>
      <c r="W41" s="40"/>
      <c r="X41" s="30"/>
      <c r="Y41" s="18"/>
      <c r="Z41" s="18"/>
      <c r="AA41" s="18"/>
      <c r="AB41" s="18"/>
      <c r="AC41" s="18"/>
      <c r="AD41" s="5"/>
      <c r="AE41" s="41"/>
      <c r="AF41" s="41"/>
      <c r="AG41" s="41"/>
      <c r="AH41" s="41"/>
      <c r="AI41" s="41"/>
    </row>
    <row r="42" spans="1:35" s="28" customFormat="1" ht="12.75" x14ac:dyDescent="0.2">
      <c r="A42" s="79"/>
      <c r="B42" s="81"/>
      <c r="C42" s="79"/>
      <c r="D42" s="77"/>
      <c r="E42" s="75"/>
      <c r="F42" s="82"/>
      <c r="G42" s="77"/>
      <c r="H42" s="104"/>
      <c r="I42" s="78"/>
      <c r="J42" s="78"/>
      <c r="K42" s="75"/>
      <c r="L42" s="30"/>
      <c r="M42" s="27"/>
      <c r="N42" s="27"/>
      <c r="O42" s="27"/>
      <c r="P42" s="27"/>
      <c r="Q42" s="27"/>
      <c r="R42" s="27"/>
      <c r="S42" s="27"/>
      <c r="T42" s="27"/>
      <c r="U42" s="30"/>
      <c r="V42" s="40"/>
      <c r="W42" s="40"/>
      <c r="X42" s="30"/>
      <c r="Y42" s="18"/>
      <c r="Z42" s="18"/>
      <c r="AA42" s="18"/>
      <c r="AB42" s="18"/>
      <c r="AC42" s="18"/>
      <c r="AD42" s="5"/>
      <c r="AE42" s="41"/>
      <c r="AF42" s="41"/>
      <c r="AG42" s="41"/>
      <c r="AH42" s="41"/>
      <c r="AI42" s="41"/>
    </row>
    <row r="43" spans="1:35" s="28" customFormat="1" ht="12.75" x14ac:dyDescent="0.2">
      <c r="A43" s="79"/>
      <c r="B43" s="81"/>
      <c r="C43" s="79"/>
      <c r="D43" s="77"/>
      <c r="E43" s="75"/>
      <c r="F43" s="82"/>
      <c r="G43" s="77"/>
      <c r="H43" s="104"/>
      <c r="I43" s="78"/>
      <c r="J43" s="78"/>
      <c r="K43" s="75"/>
      <c r="L43" s="30"/>
      <c r="M43" s="27"/>
      <c r="N43" s="27"/>
      <c r="O43" s="27"/>
      <c r="P43" s="27"/>
      <c r="Q43" s="27"/>
      <c r="R43" s="27"/>
      <c r="S43" s="27"/>
      <c r="T43" s="27"/>
      <c r="U43" s="30"/>
      <c r="V43" s="40"/>
      <c r="W43" s="40"/>
      <c r="X43" s="30"/>
      <c r="Y43" s="18"/>
      <c r="Z43" s="18"/>
      <c r="AA43" s="18"/>
      <c r="AB43" s="18"/>
      <c r="AC43" s="18"/>
      <c r="AD43" s="5"/>
      <c r="AE43" s="41"/>
      <c r="AF43" s="41"/>
      <c r="AG43" s="41"/>
      <c r="AH43" s="41"/>
      <c r="AI43" s="41"/>
    </row>
    <row r="44" spans="1:35" s="28" customFormat="1" ht="12.75" x14ac:dyDescent="0.2">
      <c r="A44" s="79"/>
      <c r="B44" s="81"/>
      <c r="C44" s="79"/>
      <c r="D44" s="77"/>
      <c r="E44" s="75"/>
      <c r="F44" s="82"/>
      <c r="G44" s="77"/>
      <c r="H44" s="104"/>
      <c r="I44" s="78"/>
      <c r="J44" s="78"/>
      <c r="K44" s="75"/>
      <c r="L44" s="30"/>
      <c r="M44" s="27"/>
      <c r="N44" s="27"/>
      <c r="O44" s="27"/>
      <c r="P44" s="27"/>
      <c r="Q44" s="27"/>
      <c r="R44" s="27"/>
      <c r="S44" s="27"/>
      <c r="T44" s="27"/>
      <c r="U44" s="30"/>
      <c r="V44" s="40"/>
      <c r="W44" s="40"/>
      <c r="X44" s="30"/>
      <c r="Y44" s="18"/>
      <c r="Z44" s="18"/>
      <c r="AA44" s="18"/>
      <c r="AB44" s="18"/>
      <c r="AC44" s="18"/>
      <c r="AD44" s="5"/>
      <c r="AE44" s="41"/>
      <c r="AF44" s="41"/>
      <c r="AG44" s="41"/>
      <c r="AH44" s="41"/>
      <c r="AI44" s="41"/>
    </row>
    <row r="45" spans="1:35" s="28" customFormat="1" ht="12.75" x14ac:dyDescent="0.2">
      <c r="A45" s="79"/>
      <c r="B45" s="81"/>
      <c r="C45" s="79"/>
      <c r="D45" s="77"/>
      <c r="E45" s="75"/>
      <c r="F45" s="82"/>
      <c r="G45" s="77"/>
      <c r="H45" s="104"/>
      <c r="I45" s="78"/>
      <c r="J45" s="78"/>
      <c r="K45" s="75"/>
      <c r="L45" s="30"/>
      <c r="M45" s="27"/>
      <c r="N45" s="27"/>
      <c r="O45" s="27"/>
      <c r="P45" s="27"/>
      <c r="Q45" s="27"/>
      <c r="R45" s="27"/>
      <c r="S45" s="27"/>
      <c r="T45" s="27"/>
      <c r="U45" s="30"/>
      <c r="V45" s="40"/>
      <c r="W45" s="40"/>
      <c r="X45" s="30"/>
      <c r="Y45" s="18"/>
      <c r="Z45" s="18"/>
      <c r="AA45" s="18"/>
      <c r="AB45" s="18"/>
      <c r="AC45" s="18"/>
      <c r="AD45" s="5"/>
      <c r="AE45" s="41"/>
      <c r="AF45" s="41"/>
      <c r="AG45" s="41"/>
      <c r="AH45" s="41"/>
      <c r="AI45" s="41"/>
    </row>
    <row r="46" spans="1:35" s="28" customFormat="1" ht="12.75" x14ac:dyDescent="0.2">
      <c r="A46" s="79"/>
      <c r="B46" s="81"/>
      <c r="C46" s="79"/>
      <c r="D46" s="77"/>
      <c r="E46" s="75"/>
      <c r="F46" s="82"/>
      <c r="G46" s="77"/>
      <c r="H46" s="104"/>
      <c r="I46" s="78"/>
      <c r="J46" s="78"/>
      <c r="K46" s="75"/>
      <c r="L46" s="30"/>
      <c r="M46" s="27"/>
      <c r="N46" s="27"/>
      <c r="O46" s="27"/>
      <c r="P46" s="27"/>
      <c r="Q46" s="27"/>
      <c r="R46" s="27"/>
      <c r="S46" s="27"/>
      <c r="T46" s="27"/>
      <c r="U46" s="30"/>
      <c r="V46" s="40"/>
      <c r="W46" s="40"/>
      <c r="X46" s="30"/>
      <c r="Y46" s="18"/>
      <c r="Z46" s="18"/>
      <c r="AA46" s="18"/>
      <c r="AB46" s="18"/>
      <c r="AC46" s="18"/>
      <c r="AD46" s="5"/>
      <c r="AE46" s="41"/>
      <c r="AF46" s="41"/>
      <c r="AG46" s="41"/>
      <c r="AH46" s="41"/>
      <c r="AI46" s="41"/>
    </row>
    <row r="47" spans="1:35" s="28" customFormat="1" ht="12.75" x14ac:dyDescent="0.2">
      <c r="A47" s="79"/>
      <c r="B47" s="79"/>
      <c r="C47" s="83"/>
      <c r="D47" s="84"/>
      <c r="E47" s="75"/>
      <c r="F47" s="84"/>
      <c r="G47" s="77"/>
      <c r="H47" s="102"/>
      <c r="I47" s="75"/>
      <c r="J47" s="78"/>
      <c r="K47" s="79"/>
      <c r="L47" s="30"/>
      <c r="M47" s="27"/>
      <c r="N47" s="27"/>
      <c r="O47" s="27"/>
      <c r="P47" s="27"/>
      <c r="Q47" s="27"/>
      <c r="R47" s="27"/>
      <c r="S47" s="27"/>
      <c r="T47" s="27"/>
      <c r="U47" s="30"/>
      <c r="V47" s="40"/>
      <c r="W47" s="40"/>
      <c r="X47" s="30"/>
      <c r="Y47" s="18"/>
      <c r="Z47" s="18"/>
      <c r="AA47" s="40"/>
      <c r="AB47" s="5"/>
      <c r="AC47" s="5"/>
      <c r="AD47" s="5"/>
      <c r="AE47" s="5"/>
      <c r="AF47" s="5"/>
      <c r="AG47" s="5"/>
      <c r="AH47" s="5"/>
      <c r="AI47" s="51"/>
    </row>
    <row r="48" spans="1:35" s="28" customFormat="1" ht="12.75" x14ac:dyDescent="0.2">
      <c r="A48" s="80"/>
      <c r="B48" s="77"/>
      <c r="C48" s="88"/>
      <c r="D48" s="75"/>
      <c r="E48" s="75"/>
      <c r="F48" s="80"/>
      <c r="G48" s="86"/>
      <c r="H48" s="75"/>
      <c r="I48" s="75"/>
      <c r="J48" s="75"/>
      <c r="K48" s="75"/>
      <c r="L48" s="30"/>
      <c r="M48" s="27"/>
      <c r="N48" s="27"/>
      <c r="O48" s="27"/>
      <c r="P48" s="27"/>
      <c r="Q48" s="27"/>
      <c r="R48" s="27"/>
      <c r="S48" s="27"/>
      <c r="T48" s="27"/>
      <c r="U48" s="30"/>
      <c r="V48" s="40"/>
      <c r="W48" s="40"/>
      <c r="X48" s="30"/>
      <c r="Y48" s="18"/>
      <c r="Z48" s="5"/>
      <c r="AA48" s="40"/>
      <c r="AB48" s="5"/>
      <c r="AC48" s="5"/>
      <c r="AD48" s="5"/>
      <c r="AE48" s="5"/>
      <c r="AF48" s="5"/>
      <c r="AG48" s="5"/>
      <c r="AH48" s="5"/>
      <c r="AI48" s="51"/>
    </row>
    <row r="49" spans="1:35" s="28" customFormat="1" ht="12.75" x14ac:dyDescent="0.2">
      <c r="A49" s="75"/>
      <c r="B49" s="78"/>
      <c r="C49" s="89"/>
      <c r="D49" s="85"/>
      <c r="E49" s="83"/>
      <c r="F49" s="75"/>
      <c r="G49" s="89"/>
      <c r="H49" s="78"/>
      <c r="I49" s="90"/>
      <c r="J49" s="75"/>
      <c r="K49" s="75"/>
      <c r="L49" s="30"/>
      <c r="M49" s="27"/>
      <c r="N49" s="27"/>
      <c r="O49" s="27"/>
      <c r="P49" s="27"/>
      <c r="Q49" s="27"/>
      <c r="R49" s="27"/>
      <c r="S49" s="27"/>
      <c r="T49" s="27"/>
      <c r="U49" s="30"/>
      <c r="V49" s="40"/>
      <c r="W49" s="40"/>
      <c r="X49" s="30"/>
      <c r="Y49" s="18"/>
      <c r="Z49" s="5"/>
      <c r="AA49" s="40"/>
      <c r="AB49" s="5"/>
      <c r="AC49" s="5"/>
      <c r="AD49" s="5"/>
      <c r="AE49" s="5"/>
      <c r="AF49" s="5"/>
      <c r="AG49" s="5"/>
      <c r="AH49" s="5"/>
      <c r="AI49" s="5"/>
    </row>
    <row r="50" spans="1:35" s="28" customFormat="1" ht="12.75" x14ac:dyDescent="0.2">
      <c r="A50" s="75"/>
      <c r="B50" s="87"/>
      <c r="C50" s="88"/>
      <c r="D50" s="75"/>
      <c r="E50" s="75"/>
      <c r="F50" s="75"/>
      <c r="G50" s="75"/>
      <c r="H50" s="75"/>
      <c r="I50" s="75"/>
      <c r="J50" s="75"/>
      <c r="K50" s="75"/>
      <c r="L50" s="30"/>
      <c r="M50" s="27"/>
      <c r="N50" s="27"/>
      <c r="O50" s="27"/>
      <c r="P50" s="27"/>
      <c r="Q50" s="27"/>
      <c r="R50" s="27"/>
      <c r="S50" s="27"/>
      <c r="T50" s="27"/>
      <c r="U50" s="30"/>
      <c r="V50" s="40"/>
      <c r="W50" s="40"/>
      <c r="X50" s="30"/>
      <c r="Y50" s="5"/>
      <c r="Z50" s="5"/>
      <c r="AA50" s="5"/>
      <c r="AB50" s="5"/>
      <c r="AC50" s="5"/>
      <c r="AD50" s="5"/>
      <c r="AE50" s="5"/>
      <c r="AF50" s="5"/>
      <c r="AG50" s="5"/>
      <c r="AH50" s="51"/>
      <c r="AI50" s="5"/>
    </row>
    <row r="51" spans="1:35" s="28" customFormat="1" ht="12.75" x14ac:dyDescent="0.2">
      <c r="A51" s="75"/>
      <c r="B51" s="77"/>
      <c r="C51" s="91"/>
      <c r="D51" s="75"/>
      <c r="E51" s="75"/>
      <c r="F51" s="82"/>
      <c r="G51" s="75"/>
      <c r="H51" s="75"/>
      <c r="I51" s="82"/>
      <c r="J51" s="75"/>
      <c r="K51" s="75"/>
      <c r="L51" s="30"/>
      <c r="M51" s="27"/>
      <c r="N51" s="27"/>
      <c r="O51" s="27"/>
      <c r="P51" s="27"/>
      <c r="Q51" s="27"/>
      <c r="R51" s="27"/>
      <c r="S51" s="27"/>
      <c r="T51" s="27"/>
      <c r="U51" s="30"/>
      <c r="V51" s="40"/>
      <c r="W51" s="40"/>
      <c r="X51" s="30"/>
      <c r="Y51" s="18"/>
      <c r="Z51" s="5"/>
      <c r="AA51" s="55"/>
      <c r="AB51" s="5"/>
      <c r="AC51" s="5"/>
      <c r="AD51" s="5"/>
      <c r="AE51" s="5"/>
      <c r="AF51" s="5"/>
      <c r="AG51" s="5"/>
      <c r="AH51" s="5"/>
      <c r="AI51" s="5"/>
    </row>
    <row r="52" spans="1:35" s="28" customFormat="1" ht="12.75" x14ac:dyDescent="0.2">
      <c r="A52" s="75"/>
      <c r="B52" s="77"/>
      <c r="C52" s="92"/>
      <c r="D52" s="75"/>
      <c r="E52" s="76"/>
      <c r="F52" s="82"/>
      <c r="G52" s="75"/>
      <c r="H52" s="75"/>
      <c r="I52" s="82"/>
      <c r="J52" s="75"/>
      <c r="K52" s="75"/>
      <c r="L52" s="30"/>
      <c r="M52" s="27"/>
      <c r="N52" s="27"/>
      <c r="O52" s="27"/>
      <c r="P52" s="27"/>
      <c r="Q52" s="27"/>
      <c r="R52" s="27"/>
      <c r="S52" s="27"/>
      <c r="T52" s="27"/>
      <c r="U52" s="30"/>
      <c r="V52" s="40"/>
      <c r="W52" s="40"/>
      <c r="X52" s="30"/>
      <c r="Y52" s="52"/>
      <c r="Z52" s="5"/>
      <c r="AA52" s="41"/>
      <c r="AB52" s="5"/>
      <c r="AC52" s="5"/>
      <c r="AD52" s="5"/>
      <c r="AE52" s="5"/>
      <c r="AF52" s="5"/>
      <c r="AG52" s="5"/>
      <c r="AH52" s="5"/>
      <c r="AI52" s="5"/>
    </row>
    <row r="53" spans="1:35" s="28" customFormat="1" ht="12.75" x14ac:dyDescent="0.2">
      <c r="A53" s="75"/>
      <c r="B53" s="76"/>
      <c r="C53" s="76"/>
      <c r="D53" s="82"/>
      <c r="E53" s="76"/>
      <c r="F53" s="82"/>
      <c r="G53" s="75"/>
      <c r="H53" s="75"/>
      <c r="I53" s="82"/>
      <c r="J53" s="75"/>
      <c r="K53" s="75"/>
      <c r="L53" s="30"/>
      <c r="M53" s="27"/>
      <c r="N53" s="27"/>
      <c r="O53" s="27"/>
      <c r="P53" s="27"/>
      <c r="Q53" s="27"/>
      <c r="R53" s="27"/>
      <c r="S53" s="27"/>
      <c r="T53" s="27"/>
      <c r="U53" s="30"/>
      <c r="V53" s="40"/>
      <c r="W53" s="40"/>
      <c r="X53" s="30"/>
      <c r="Y53" s="52"/>
      <c r="Z53" s="18"/>
      <c r="AA53" s="41"/>
      <c r="AB53" s="5"/>
      <c r="AC53" s="5"/>
      <c r="AD53" s="5"/>
      <c r="AE53" s="5"/>
      <c r="AF53" s="5"/>
      <c r="AG53" s="5"/>
      <c r="AH53" s="5"/>
      <c r="AI53" s="5"/>
    </row>
    <row r="54" spans="1:35" s="28" customFormat="1" ht="12.75" x14ac:dyDescent="0.2">
      <c r="A54" s="75"/>
      <c r="B54" s="93"/>
      <c r="C54" s="82"/>
      <c r="D54" s="82"/>
      <c r="E54" s="76"/>
      <c r="F54" s="82"/>
      <c r="G54" s="75"/>
      <c r="H54" s="75"/>
      <c r="I54" s="82"/>
      <c r="J54" s="75"/>
      <c r="K54" s="75"/>
      <c r="L54" s="30"/>
      <c r="M54" s="27"/>
      <c r="N54" s="27"/>
      <c r="O54" s="27"/>
      <c r="P54" s="27"/>
      <c r="Q54" s="27"/>
      <c r="R54" s="27"/>
      <c r="S54" s="27"/>
      <c r="T54" s="27"/>
      <c r="U54" s="30"/>
      <c r="V54" s="40"/>
      <c r="W54" s="40"/>
      <c r="X54" s="30"/>
      <c r="Y54" s="18"/>
      <c r="Z54" s="51"/>
      <c r="AA54" s="55"/>
      <c r="AB54" s="51"/>
      <c r="AC54" s="5"/>
      <c r="AD54" s="5"/>
      <c r="AE54" s="5"/>
      <c r="AF54" s="5"/>
      <c r="AG54" s="5"/>
      <c r="AH54" s="5"/>
      <c r="AI54" s="5"/>
    </row>
    <row r="55" spans="1:35" s="28" customFormat="1" ht="12.75" x14ac:dyDescent="0.2">
      <c r="A55" s="5"/>
      <c r="B55" s="5"/>
      <c r="C55" s="46"/>
      <c r="D55" s="46"/>
      <c r="E55" s="46"/>
      <c r="F55" s="46"/>
      <c r="G55" s="5"/>
      <c r="H55" s="46"/>
      <c r="I55" s="46"/>
      <c r="J55" s="5"/>
      <c r="K55" s="5"/>
      <c r="L55" s="30"/>
      <c r="M55" s="27"/>
      <c r="N55" s="27"/>
      <c r="O55" s="27"/>
      <c r="P55" s="27"/>
      <c r="Q55" s="27"/>
      <c r="R55" s="27"/>
      <c r="S55" s="27"/>
      <c r="T55" s="27"/>
      <c r="U55" s="30"/>
      <c r="V55" s="40"/>
      <c r="W55" s="40"/>
      <c r="X55" s="30"/>
      <c r="Y55" s="5"/>
      <c r="Z55" s="5"/>
      <c r="AA55" s="5"/>
      <c r="AB55" s="5"/>
      <c r="AC55" s="5"/>
      <c r="AD55" s="5"/>
      <c r="AE55" s="5"/>
      <c r="AF55" s="5"/>
      <c r="AG55" s="5"/>
      <c r="AH55" s="5"/>
      <c r="AI55" s="5"/>
    </row>
    <row r="56" spans="1:35" s="28" customFormat="1" ht="12.75" x14ac:dyDescent="0.2">
      <c r="A56" s="5"/>
      <c r="B56" s="46"/>
      <c r="C56" s="53"/>
      <c r="D56" s="43"/>
      <c r="E56" s="49"/>
      <c r="F56" s="40"/>
      <c r="G56" s="5"/>
      <c r="H56" s="49"/>
      <c r="I56" s="40"/>
      <c r="J56" s="47"/>
      <c r="K56" s="47"/>
      <c r="L56" s="30"/>
      <c r="M56" s="27"/>
      <c r="N56" s="27"/>
      <c r="O56" s="27"/>
      <c r="P56" s="27"/>
      <c r="Q56" s="27"/>
      <c r="R56" s="27"/>
      <c r="S56" s="27"/>
      <c r="T56" s="27"/>
      <c r="U56" s="30"/>
      <c r="V56" s="40"/>
      <c r="W56" s="40"/>
      <c r="X56" s="30"/>
    </row>
    <row r="57" spans="1:35" s="28" customFormat="1" ht="12.75" x14ac:dyDescent="0.2">
      <c r="A57" s="5"/>
      <c r="B57" s="46"/>
      <c r="C57" s="53"/>
      <c r="D57" s="43"/>
      <c r="E57" s="49"/>
      <c r="F57" s="40"/>
      <c r="G57" s="5"/>
      <c r="H57" s="49"/>
      <c r="I57" s="40"/>
      <c r="J57" s="47"/>
      <c r="K57" s="47"/>
      <c r="L57" s="30"/>
      <c r="M57" s="27"/>
      <c r="N57" s="27"/>
      <c r="O57" s="27"/>
      <c r="P57" s="27"/>
      <c r="Q57" s="27"/>
      <c r="R57" s="27"/>
      <c r="S57" s="27"/>
      <c r="T57" s="27"/>
      <c r="U57" s="30"/>
      <c r="V57" s="40"/>
      <c r="W57" s="40"/>
      <c r="X57" s="30"/>
    </row>
    <row r="58" spans="1:35" s="28" customFormat="1" ht="12.75" x14ac:dyDescent="0.2">
      <c r="A58" s="5"/>
      <c r="B58" s="46"/>
      <c r="C58" s="53"/>
      <c r="D58" s="43"/>
      <c r="E58" s="49"/>
      <c r="F58" s="40"/>
      <c r="G58" s="5"/>
      <c r="H58" s="49"/>
      <c r="I58" s="40"/>
      <c r="J58" s="47"/>
      <c r="K58" s="47"/>
      <c r="L58" s="30"/>
      <c r="M58" s="27"/>
      <c r="N58" s="27"/>
      <c r="O58" s="27"/>
      <c r="P58" s="27"/>
      <c r="Q58" s="27"/>
      <c r="R58" s="27"/>
      <c r="S58" s="27"/>
      <c r="T58" s="27"/>
      <c r="U58" s="30"/>
      <c r="V58" s="56"/>
      <c r="W58" s="40"/>
      <c r="X58" s="30"/>
    </row>
    <row r="59" spans="1:35" s="28" customFormat="1" ht="12.75" x14ac:dyDescent="0.2">
      <c r="A59" s="5"/>
      <c r="B59" s="46"/>
      <c r="C59" s="53"/>
      <c r="D59" s="43"/>
      <c r="E59" s="49"/>
      <c r="F59" s="40"/>
      <c r="G59" s="5"/>
      <c r="H59" s="49"/>
      <c r="I59" s="40"/>
      <c r="J59" s="47"/>
      <c r="K59" s="47"/>
      <c r="L59" s="30"/>
      <c r="M59" s="27"/>
      <c r="N59" s="27"/>
      <c r="O59" s="27"/>
      <c r="P59" s="27"/>
      <c r="Q59" s="27"/>
      <c r="R59" s="27"/>
      <c r="S59" s="27"/>
      <c r="T59" s="27"/>
      <c r="U59" s="30"/>
      <c r="V59" s="5"/>
      <c r="W59" s="5"/>
      <c r="X59" s="30"/>
    </row>
    <row r="60" spans="1:35" s="28" customFormat="1" ht="12.75" x14ac:dyDescent="0.2">
      <c r="A60" s="58"/>
      <c r="B60" s="59"/>
      <c r="C60" s="60"/>
      <c r="D60" s="58"/>
      <c r="E60" s="58"/>
      <c r="F60" s="58"/>
      <c r="G60" s="60"/>
      <c r="H60" s="58"/>
      <c r="I60" s="58"/>
      <c r="J60" s="58"/>
      <c r="K60" s="58"/>
      <c r="L60" s="30"/>
      <c r="M60" s="27"/>
      <c r="N60" s="27"/>
      <c r="O60" s="27"/>
      <c r="P60" s="27"/>
      <c r="Q60" s="27"/>
      <c r="R60" s="27"/>
      <c r="S60" s="27"/>
      <c r="T60" s="27"/>
      <c r="U60" s="30"/>
      <c r="V60" s="30"/>
      <c r="W60" s="30"/>
      <c r="X60" s="30"/>
    </row>
    <row r="61" spans="1:35" s="28" customFormat="1" ht="12.75" x14ac:dyDescent="0.2">
      <c r="A61" s="115"/>
      <c r="B61" s="106"/>
      <c r="C61" s="106"/>
      <c r="D61" s="106"/>
      <c r="E61" s="106"/>
      <c r="F61" s="106"/>
      <c r="G61" s="107"/>
      <c r="H61" s="107"/>
      <c r="I61" s="107"/>
      <c r="J61" s="107"/>
      <c r="K61" s="108"/>
      <c r="L61" s="30"/>
      <c r="M61" s="27"/>
      <c r="N61" s="27"/>
      <c r="O61" s="27"/>
      <c r="P61" s="27"/>
      <c r="Q61" s="27"/>
      <c r="R61" s="27"/>
      <c r="S61" s="27"/>
      <c r="T61" s="27"/>
      <c r="U61" s="30"/>
      <c r="V61" s="30"/>
      <c r="W61" s="30"/>
      <c r="X61" s="30"/>
    </row>
    <row r="62" spans="1:35" s="28" customFormat="1" ht="12.75" x14ac:dyDescent="0.2">
      <c r="A62" s="109"/>
      <c r="B62" s="109"/>
      <c r="C62" s="109"/>
      <c r="D62" s="110"/>
      <c r="E62" s="110"/>
      <c r="F62" s="111"/>
      <c r="G62" s="116"/>
      <c r="H62" s="112"/>
      <c r="I62" s="113"/>
      <c r="J62" s="113"/>
      <c r="K62" s="114"/>
      <c r="L62" s="30"/>
      <c r="M62" s="27"/>
      <c r="N62" s="27"/>
      <c r="O62" s="27"/>
      <c r="P62" s="27"/>
      <c r="Q62" s="27"/>
      <c r="R62" s="27"/>
      <c r="S62" s="27"/>
      <c r="T62" s="27"/>
      <c r="U62" s="30"/>
      <c r="V62" s="30"/>
      <c r="W62" s="30"/>
      <c r="X62" s="30"/>
    </row>
    <row r="63" spans="1:35" s="26" customFormat="1" ht="12.75" x14ac:dyDescent="0.2">
      <c r="F63" s="94"/>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row r="7758" spans="13:20" s="26" customFormat="1" ht="12.75" x14ac:dyDescent="0.2">
      <c r="M7758" s="27"/>
      <c r="N7758" s="27"/>
      <c r="O7758" s="27"/>
      <c r="P7758" s="27"/>
      <c r="Q7758" s="27"/>
      <c r="R7758" s="27"/>
      <c r="S7758" s="27"/>
      <c r="T7758" s="27"/>
    </row>
    <row r="7759" spans="13:20" s="26" customFormat="1" ht="12.75" x14ac:dyDescent="0.2">
      <c r="M7759" s="27"/>
      <c r="N7759" s="27"/>
      <c r="O7759" s="27"/>
      <c r="P7759" s="27"/>
      <c r="Q7759" s="27"/>
      <c r="R7759" s="27"/>
      <c r="S7759" s="27"/>
      <c r="T7759" s="27"/>
    </row>
    <row r="7760" spans="13:20" s="26" customFormat="1" ht="12.75" x14ac:dyDescent="0.2">
      <c r="M7760" s="27"/>
      <c r="N7760" s="27"/>
      <c r="O7760" s="27"/>
      <c r="P7760" s="27"/>
      <c r="Q7760" s="27"/>
      <c r="R7760" s="27"/>
      <c r="S7760" s="27"/>
      <c r="T7760" s="27"/>
    </row>
  </sheetData>
  <mergeCells count="2">
    <mergeCell ref="B13:D13"/>
    <mergeCell ref="B14:J15"/>
  </mergeCells>
  <dataValidations count="1">
    <dataValidation type="list" allowBlank="1" showInputMessage="1" showErrorMessage="1" sqref="C16">
      <formula1>"2014,2024,7075"</formula1>
    </dataValidation>
  </dataValidations>
  <hyperlinks>
    <hyperlink ref="B13:D13" r:id="rId1" display="(NASA TM X-73306, 1975)"/>
  </hyperlinks>
  <pageMargins left="0.47244094488188998" right="0.23622047244094499" top="0.31496062992126" bottom="0.98425196850393704" header="0.43307086614173201" footer="0.59055118110236204"/>
  <pageSetup orientation="portrait" horizont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2017-06-10T18:50:02Z</dcterms:modified>
  <cp:category>Engineering Spreadsheets</cp:category>
</cp:coreProperties>
</file>