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ThisWorkbook"/>
  <mc:AlternateContent xmlns:mc="http://schemas.openxmlformats.org/markup-compatibility/2006">
    <mc:Choice Requires="x15">
      <x15ac:absPath xmlns:x15ac="http://schemas.microsoft.com/office/spreadsheetml/2010/11/ac" url="D:\Dropbox\AA-000 Administration\Cayman\TECHNICAL LIBRARY\SPREADSHEETS\DEVELOPMENT - NOT ONLINE YET\"/>
    </mc:Choice>
  </mc:AlternateContent>
  <bookViews>
    <workbookView xWindow="13050" yWindow="375" windowWidth="9990" windowHeight="7935" tabRatio="871" activeTab="1"/>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C41" i="31" l="1"/>
  <c r="C30" i="31"/>
  <c r="C35" i="31" s="1"/>
  <c r="C28" i="31"/>
  <c r="C39" i="31"/>
  <c r="C38" i="31"/>
  <c r="C33" i="31"/>
  <c r="C29" i="31"/>
  <c r="C34"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<sst xmlns="http://schemas.openxmlformats.org/spreadsheetml/2006/main" count="104" uniqueCount="73">
  <si>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</si>
  <si>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</si>
  <si>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</si>
  <si>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</si>
  <si>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</si>
  <si>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</si>
  <si>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</si>
  <si>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</si>
  <si>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</si>
  <si>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</si>
  <si>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</si>
  <si>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</si>
  <si>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</si>
  <si>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</si>
  <si>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</si>
  <si>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</si>
  <si>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</si>
  <si>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</si>
  <si>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</si>
  <si>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</si>
  <si>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</si>
  <si>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</si>
  <si>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</si>
  <si>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</si>
  <si>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</si>
  <si>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</si>
  <si>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</si>
  <si>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</si>
  <si>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</si>
  <si>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</si>
  <si>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</si>
  <si>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</si>
  <si>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</si>
  <si>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</si>
  <si>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</si>
  <si>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</si>
  <si>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</si>
  <si>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</si>
  <si>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</si>
  <si>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</si>
  <si>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</si>
  <si>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</si>
  <si>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</si>
  <si>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</si>
  <si>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</si>
  <si>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</si>
  <si>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</si>
  <si>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</si>
  <si>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</si>
  <si>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10/6/2017</t>
  </si>
  <si>
    <t>AA-SM-002-014</t>
  </si>
  <si>
    <t>TORSION - REGULAR SECTIONS - SOLID RECTANGULAR OR SQUARE BAR</t>
  </si>
  <si>
    <t>T =</t>
  </si>
  <si>
    <t>L =</t>
  </si>
  <si>
    <t>a =</t>
  </si>
  <si>
    <t>G =</t>
  </si>
  <si>
    <t>psi</t>
  </si>
  <si>
    <t>b =</t>
  </si>
  <si>
    <t>J =</t>
  </si>
  <si>
    <t>in⁴</t>
  </si>
  <si>
    <t>θ =</t>
  </si>
  <si>
    <t>Radians</t>
  </si>
  <si>
    <r>
      <t>f</t>
    </r>
    <r>
      <rPr>
        <vertAlign val="subscript"/>
        <sz val="10"/>
        <rFont val="Calibri"/>
        <family val="2"/>
        <scheme val="minor"/>
      </rPr>
      <t>S</t>
    </r>
    <r>
      <rPr>
        <sz val="10"/>
        <rFont val="Calibri"/>
        <family val="2"/>
        <scheme val="minor"/>
      </rPr>
      <t xml:space="preserve"> =</t>
    </r>
  </si>
  <si>
    <t>(NASA TM X-73306, 1975)</t>
  </si>
  <si>
    <t>(Note that the reference the section torsion constant is denoted as 'K', in this spreadsheet the more traditional 'J' is used)</t>
  </si>
  <si>
    <t>inlb, Applied Torsion</t>
  </si>
  <si>
    <t>in, Length of Rod</t>
  </si>
  <si>
    <t>psi, Shear Modulus</t>
  </si>
  <si>
    <t>in, Half Length of Longest Side</t>
  </si>
  <si>
    <t>in, Half Length of Shortest Side</t>
  </si>
  <si>
    <t>Section Torsion Constant</t>
  </si>
  <si>
    <t>Maximum Shear Stress</t>
  </si>
  <si>
    <t>Maximum Angular Deflection (at point c, mid point of longest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</si>
</sst>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
    <numFmt numFmtId="167" formatCode="0.0000000"/>
    <numFmt numFmtId="168" formatCode="0.0000"/>
  </numFmts>
  <fonts count="27"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sz val="10"/>
      <color indexed="12"/>
      <name val="Calibri"/>
      <family val="2"/>
      <scheme val="minor"/>
    </font>
    <font>
      <sz val="10"/>
      <color indexed="10"/>
      <name val="Calibri"/>
      <family val="2"/>
      <scheme val="minor"/>
    </font>
    <font>
      <vertAlign val="subscript"/>
      <sz val="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33">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5" fillId="0" borderId="0" xfId="2" applyFont="1" applyBorder="1" applyAlignment="1"/>
    <xf numFmtId="0" fontId="15" fillId="0" borderId="0" xfId="0" applyFont="1" applyAlignment="1">
      <alignment horizontal="right"/>
    </xf>
    <xf numFmtId="0" fontId="15" fillId="0" borderId="0" xfId="0" applyFont="1" applyAlignment="1"/>
    <xf numFmtId="0" fontId="16" fillId="0" borderId="0" xfId="2" applyFont="1" applyAlignment="1">
      <alignment horizontal="center"/>
    </xf>
    <xf numFmtId="0" fontId="15" fillId="0" borderId="0" xfId="2" applyFont="1" applyAlignment="1">
      <alignment horizontal="center"/>
    </xf>
    <xf numFmtId="164" fontId="15" fillId="0" borderId="0" xfId="2" applyNumberFormat="1" applyFont="1" applyAlignment="1">
      <alignment horizontal="center"/>
    </xf>
    <xf numFmtId="165" fontId="15" fillId="0" borderId="0" xfId="2" applyNumberFormat="1" applyFont="1" applyAlignment="1">
      <alignment horizontal="center"/>
    </xf>
    <xf numFmtId="0" fontId="15" fillId="0" borderId="0" xfId="2" applyFont="1" applyAlignment="1">
      <alignment horizontal="left"/>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0" applyNumberFormat="1" applyFont="1" applyAlignment="1">
      <alignment vertical="top"/>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3" fillId="0" borderId="0" xfId="0" applyFont="1" applyAlignment="1">
      <alignment horizontal="right"/>
    </xf>
    <xf numFmtId="0" fontId="19" fillId="0" borderId="0" xfId="2" applyFont="1"/>
    <xf numFmtId="1" fontId="15" fillId="0" borderId="0" xfId="2" applyNumberFormat="1" applyFont="1" applyAlignment="1">
      <alignment horizontal="right"/>
    </xf>
    <xf numFmtId="2" fontId="19" fillId="0" borderId="0" xfId="0" applyNumberFormat="1" applyFont="1"/>
    <xf numFmtId="167" fontId="15" fillId="0" borderId="0" xfId="0" applyNumberFormat="1" applyFont="1" applyAlignme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Protection="1">
      <protection locked="0"/>
    </xf>
    <xf numFmtId="0" fontId="3" fillId="0" borderId="0" xfId="0" applyFont="1" applyAlignment="1" applyProtection="1">
      <alignment horizontal="right" vertical="center"/>
      <protection locked="0"/>
    </xf>
    <xf numFmtId="1" fontId="24" fillId="0" borderId="0" xfId="0" applyNumberFormat="1" applyFont="1" applyAlignment="1" applyProtection="1">
      <alignment horizontal="right" vertical="center"/>
      <protection locked="0"/>
    </xf>
    <xf numFmtId="0" fontId="3" fillId="0" borderId="0" xfId="0" applyFont="1" applyAlignment="1" applyProtection="1">
      <alignment vertical="center"/>
      <protection locked="0"/>
    </xf>
    <xf numFmtId="2" fontId="19"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0" fontId="25" fillId="0" borderId="0" xfId="0" applyFont="1" applyAlignment="1" applyProtection="1">
      <alignment horizontal="right"/>
      <protection locked="0"/>
    </xf>
    <xf numFmtId="165" fontId="24" fillId="0" borderId="0" xfId="0" applyNumberFormat="1" applyFont="1" applyAlignment="1" applyProtection="1">
      <alignment horizontal="right" vertical="center"/>
      <protection locked="0"/>
    </xf>
    <xf numFmtId="0" fontId="19" fillId="0" borderId="0" xfId="0" applyFont="1" applyAlignment="1" applyProtection="1">
      <alignment horizontal="right"/>
      <protection locked="0"/>
    </xf>
    <xf numFmtId="0" fontId="3" fillId="0" borderId="0" xfId="0" applyFont="1" applyAlignment="1" applyProtection="1">
      <alignment horizontal="left"/>
      <protection locked="0"/>
    </xf>
    <xf numFmtId="164" fontId="3" fillId="0" borderId="0" xfId="0" applyNumberFormat="1" applyFont="1" applyAlignment="1" applyProtection="1">
      <alignment horizontal="right" vertical="center"/>
      <protection locked="0"/>
    </xf>
    <xf numFmtId="168" fontId="3" fillId="0" borderId="0" xfId="0" applyNumberFormat="1" applyFont="1" applyProtection="1">
      <protection locked="0"/>
    </xf>
    <xf numFmtId="1" fontId="3" fillId="0" borderId="0" xfId="0" applyNumberFormat="1" applyFont="1" applyAlignment="1" applyProtection="1">
      <alignment vertical="center"/>
      <protection locked="0"/>
    </xf>
    <xf numFmtId="0" fontId="3" fillId="0" borderId="0" xfId="0" applyFont="1" applyAlignment="1">
      <alignment horizontal="left" wrapText="1"/>
    </xf>
    <xf numFmtId="1" fontId="3" fillId="0" borderId="0" xfId="0" applyNumberFormat="1" applyFont="1" applyAlignment="1" applyProtection="1">
      <alignment horizontal="right"/>
      <protection locked="0"/>
    </xf>
    <xf numFmtId="0" fontId="11" fillId="0" borderId="0" xfId="4" applyAlignment="1" applyProtection="1">
      <alignment horizontal="left" vertical="center"/>
    </xf>
    <xf numFmtId="0" fontId="5" fillId="0" borderId="0" xfId="0" applyFont="1" applyFill="1" applyBorder="1" applyAlignment="1" applyProtection="1">
      <alignment horizontal="right"/>
      <protection locked="0"/>
    </xf>
    <xf numFmtId="0" fontId="3" fillId="0" borderId="0" xfId="1" applyFont="1" applyAlignment="1">
      <alignment horizontal="left" wrapText="1"/>
    </xf>
  </cellXfs>
  <cellStyles count="9">
    <cellStyle name="Hyperlink" xfId="7" builtinId="8"/>
    <cellStyle name="Hyperlink 2" xfId="4"/>
    <cellStyle name="Normal" xfId="0" builtinId="0"/>
    <cellStyle name="Normal 2" xfId="1"/>
    <cellStyle name="Normal 2 2" xfId="2"/>
    <cellStyle name="Normal 2 3" xfId="8"/>
    <cellStyle name="Normal 3" xfId="5"/>
    <cellStyle name="Normal 4" xfId="3"/>
    <cellStyle name="Normal 5" xfId="6"/>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200386"/>
          <a:ext cx="2510636" cy="601372"/>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511968</xdr:colOff>
      <xdr:row>15</xdr:row>
      <xdr:rowOff>136269</xdr:rowOff>
    </xdr:from>
    <xdr:to>
      <xdr:col>4</xdr:col>
      <xdr:colOff>132837</xdr:colOff>
      <xdr:row>25</xdr:row>
      <xdr:rowOff>0</xdr:rowOff>
    </xdr:to>
    <xdr:grpSp>
      <xdr:nvGrpSpPr>
        <xdr:cNvPr id="7" name="Group 6">
          <a:extLst>
            <a:ext uri="{FF2B5EF4-FFF2-40B4-BE49-F238E27FC236}">
              <a16:creationId xmlns:a16="http://schemas.microsoft.com/office/drawing/2014/main" id="{FA1FA957-CFCD-4992-9DBB-8C1B04748AAF}"/>
            </a:ext>
          </a:extLst>
        </xdr:cNvPr>
        <xdr:cNvGrpSpPr/>
      </xdr:nvGrpSpPr>
      <xdr:grpSpPr>
        <a:xfrm>
          <a:off x="511968" y="2654182"/>
          <a:ext cx="2105652" cy="1528535"/>
          <a:chOff x="99258" y="11701670"/>
          <a:chExt cx="1378678" cy="1068073"/>
        </a:xfrm>
      </xdr:grpSpPr>
      <xdr:sp macro="" textlink="">
        <xdr:nvSpPr>
          <xdr:cNvPr id="8" name="TextBox 7">
            <a:extLst>
              <a:ext uri="{FF2B5EF4-FFF2-40B4-BE49-F238E27FC236}">
                <a16:creationId xmlns:a16="http://schemas.microsoft.com/office/drawing/2014/main" id="{2E3313D5-EF51-4220-AC9C-DC1B8CCB0AE5}"/>
              </a:ext>
            </a:extLst>
          </xdr:cNvPr>
          <xdr:cNvSpPr txBox="1"/>
        </xdr:nvSpPr>
        <xdr:spPr>
          <a:xfrm>
            <a:off x="99258" y="12170002"/>
            <a:ext cx="217955" cy="1749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2b</a:t>
            </a:r>
          </a:p>
        </xdr:txBody>
      </xdr:sp>
      <xdr:cxnSp macro="">
        <xdr:nvCxnSpPr>
          <xdr:cNvPr id="9" name="Straight Connector 8">
            <a:extLst>
              <a:ext uri="{FF2B5EF4-FFF2-40B4-BE49-F238E27FC236}">
                <a16:creationId xmlns:a16="http://schemas.microsoft.com/office/drawing/2014/main" id="{9B3050AD-DDF7-4C88-922B-BDDC7FB3BA12}"/>
              </a:ext>
            </a:extLst>
          </xdr:cNvPr>
          <xdr:cNvCxnSpPr/>
        </xdr:nvCxnSpPr>
        <xdr:spPr>
          <a:xfrm>
            <a:off x="815278" y="11854552"/>
            <a:ext cx="0" cy="6546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4C09F84E-83BE-4D7C-9C95-4BA365185FA9}"/>
              </a:ext>
            </a:extLst>
          </xdr:cNvPr>
          <xdr:cNvCxnSpPr/>
        </xdr:nvCxnSpPr>
        <xdr:spPr>
          <a:xfrm>
            <a:off x="453080" y="12258584"/>
            <a:ext cx="8506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Rectangle 10">
            <a:extLst>
              <a:ext uri="{FF2B5EF4-FFF2-40B4-BE49-F238E27FC236}">
                <a16:creationId xmlns:a16="http://schemas.microsoft.com/office/drawing/2014/main" id="{4A348543-B445-461E-8F48-D3254AED0870}"/>
              </a:ext>
            </a:extLst>
          </xdr:cNvPr>
          <xdr:cNvSpPr/>
        </xdr:nvSpPr>
        <xdr:spPr>
          <a:xfrm>
            <a:off x="745122" y="12196658"/>
            <a:ext cx="140310" cy="12497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sp macro="" textlink="">
        <xdr:nvSpPr>
          <xdr:cNvPr id="12" name="TextBox 11">
            <a:extLst>
              <a:ext uri="{FF2B5EF4-FFF2-40B4-BE49-F238E27FC236}">
                <a16:creationId xmlns:a16="http://schemas.microsoft.com/office/drawing/2014/main" id="{2938F324-09BF-4E37-B421-21A7F858ADFD}"/>
              </a:ext>
            </a:extLst>
          </xdr:cNvPr>
          <xdr:cNvSpPr txBox="1"/>
        </xdr:nvSpPr>
        <xdr:spPr>
          <a:xfrm>
            <a:off x="739066" y="11701670"/>
            <a:ext cx="213033" cy="175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Y</a:t>
            </a:r>
          </a:p>
        </xdr:txBody>
      </xdr:sp>
      <xdr:sp macro="" textlink="">
        <xdr:nvSpPr>
          <xdr:cNvPr id="13" name="TextBox 12">
            <a:extLst>
              <a:ext uri="{FF2B5EF4-FFF2-40B4-BE49-F238E27FC236}">
                <a16:creationId xmlns:a16="http://schemas.microsoft.com/office/drawing/2014/main" id="{06AFC752-C6E0-4F33-8FD5-9693620ED0B5}"/>
              </a:ext>
            </a:extLst>
          </xdr:cNvPr>
          <xdr:cNvSpPr txBox="1"/>
        </xdr:nvSpPr>
        <xdr:spPr>
          <a:xfrm>
            <a:off x="1264903" y="12156629"/>
            <a:ext cx="213033" cy="175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X</a:t>
            </a:r>
          </a:p>
        </xdr:txBody>
      </xdr:sp>
      <xdr:sp macro="" textlink="">
        <xdr:nvSpPr>
          <xdr:cNvPr id="14" name="Rectangle 13">
            <a:extLst>
              <a:ext uri="{FF2B5EF4-FFF2-40B4-BE49-F238E27FC236}">
                <a16:creationId xmlns:a16="http://schemas.microsoft.com/office/drawing/2014/main" id="{826935FF-A4D5-40A8-B9CC-85DBBEEDB093}"/>
              </a:ext>
            </a:extLst>
          </xdr:cNvPr>
          <xdr:cNvSpPr/>
        </xdr:nvSpPr>
        <xdr:spPr>
          <a:xfrm>
            <a:off x="486097" y="12044129"/>
            <a:ext cx="662701" cy="421608"/>
          </a:xfrm>
          <a:prstGeom prst="rect">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000">
              <a:latin typeface="+mn-lt"/>
            </a:endParaRPr>
          </a:p>
        </xdr:txBody>
      </xdr:sp>
      <xdr:cxnSp macro="">
        <xdr:nvCxnSpPr>
          <xdr:cNvPr id="15" name="Straight Connector 14">
            <a:extLst>
              <a:ext uri="{FF2B5EF4-FFF2-40B4-BE49-F238E27FC236}">
                <a16:creationId xmlns:a16="http://schemas.microsoft.com/office/drawing/2014/main" id="{809A3EFE-DC3B-4426-841F-C8F2DFADAB2E}"/>
              </a:ext>
            </a:extLst>
          </xdr:cNvPr>
          <xdr:cNvCxnSpPr/>
        </xdr:nvCxnSpPr>
        <xdr:spPr>
          <a:xfrm flipH="1">
            <a:off x="213959" y="12042056"/>
            <a:ext cx="2366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44AED950-E51C-44F1-8A7B-B1EB6611F832}"/>
              </a:ext>
            </a:extLst>
          </xdr:cNvPr>
          <xdr:cNvCxnSpPr/>
        </xdr:nvCxnSpPr>
        <xdr:spPr>
          <a:xfrm flipH="1">
            <a:off x="213959" y="12472480"/>
            <a:ext cx="2366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BB524634-985B-4BCE-B6BF-0BDD27E6C997}"/>
              </a:ext>
            </a:extLst>
          </xdr:cNvPr>
          <xdr:cNvCxnSpPr/>
        </xdr:nvCxnSpPr>
        <xdr:spPr>
          <a:xfrm>
            <a:off x="279662" y="12044126"/>
            <a:ext cx="0" cy="4325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1976C5BE-0567-464D-B36D-85667B3878F6}"/>
              </a:ext>
            </a:extLst>
          </xdr:cNvPr>
          <xdr:cNvCxnSpPr/>
        </xdr:nvCxnSpPr>
        <xdr:spPr>
          <a:xfrm rot="5400000" flipH="1">
            <a:off x="1039113" y="12608543"/>
            <a:ext cx="225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A648BE9-C3E7-411F-B22D-1B7BAF6F347D}"/>
              </a:ext>
            </a:extLst>
          </xdr:cNvPr>
          <xdr:cNvCxnSpPr/>
        </xdr:nvCxnSpPr>
        <xdr:spPr>
          <a:xfrm rot="5400000" flipH="1">
            <a:off x="381734" y="12608543"/>
            <a:ext cx="225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F9D29DBF-2F77-4774-BBFE-6342B737D3F9}"/>
              </a:ext>
            </a:extLst>
          </xdr:cNvPr>
          <xdr:cNvCxnSpPr/>
        </xdr:nvCxnSpPr>
        <xdr:spPr>
          <a:xfrm>
            <a:off x="491812" y="12629031"/>
            <a:ext cx="66209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5A51470B-68E0-458A-A6F7-2EE612FC16A1}"/>
              </a:ext>
            </a:extLst>
          </xdr:cNvPr>
          <xdr:cNvSpPr txBox="1"/>
        </xdr:nvSpPr>
        <xdr:spPr>
          <a:xfrm>
            <a:off x="682854" y="12597785"/>
            <a:ext cx="217955" cy="171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2a</a:t>
            </a:r>
          </a:p>
        </xdr:txBody>
      </xdr:sp>
      <xdr:sp macro="" textlink="">
        <xdr:nvSpPr>
          <xdr:cNvPr id="22" name="TextBox 21">
            <a:extLst>
              <a:ext uri="{FF2B5EF4-FFF2-40B4-BE49-F238E27FC236}">
                <a16:creationId xmlns:a16="http://schemas.microsoft.com/office/drawing/2014/main" id="{D211B204-0EBE-4781-8410-15E1ECA4B428}"/>
              </a:ext>
            </a:extLst>
          </xdr:cNvPr>
          <xdr:cNvSpPr txBox="1"/>
        </xdr:nvSpPr>
        <xdr:spPr>
          <a:xfrm>
            <a:off x="828235" y="11816821"/>
            <a:ext cx="269428" cy="222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latin typeface="+mn-lt"/>
                <a:cs typeface="Arial" pitchFamily="34" charset="0"/>
              </a:rPr>
              <a:t>c</a:t>
            </a:r>
          </a:p>
        </xdr:txBody>
      </xdr:sp>
      <xdr:cxnSp macro="">
        <xdr:nvCxnSpPr>
          <xdr:cNvPr id="23" name="Straight Connector 22">
            <a:extLst>
              <a:ext uri="{FF2B5EF4-FFF2-40B4-BE49-F238E27FC236}">
                <a16:creationId xmlns:a16="http://schemas.microsoft.com/office/drawing/2014/main" id="{5EECCE79-2D72-46A9-993B-642DFA27038A}"/>
              </a:ext>
            </a:extLst>
          </xdr:cNvPr>
          <xdr:cNvCxnSpPr/>
        </xdr:nvCxnSpPr>
        <xdr:spPr>
          <a:xfrm flipV="1">
            <a:off x="811913" y="11958779"/>
            <a:ext cx="105277" cy="852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6-astronautics-structures-manual-volum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2" t="s">
        <v>36</v>
      </c>
      <c r="C16" s="112"/>
      <c r="D16" s="112"/>
      <c r="E16" s="112"/>
      <c r="F16" s="112"/>
      <c r="G16" s="112"/>
      <c r="H16" s="112"/>
      <c r="I16" s="112"/>
      <c r="J16" s="112"/>
      <c r="M16" s="65"/>
      <c r="N16" s="65"/>
      <c r="O16" s="65"/>
      <c r="P16" s="65"/>
      <c r="Q16" s="65"/>
      <c r="R16" s="66"/>
      <c r="S16" s="66"/>
      <c r="T16" s="62"/>
      <c r="U16" s="62"/>
      <c r="V16" s="62"/>
      <c r="W16" s="62"/>
      <c r="X16" s="62"/>
      <c r="Y16" s="62"/>
    </row>
    <row r="17" spans="1:25" s="5" customFormat="1" ht="12.75" x14ac:dyDescent="0.2">
      <c r="B17" s="112"/>
      <c r="C17" s="112"/>
      <c r="D17" s="112"/>
      <c r="E17" s="112"/>
      <c r="F17" s="112"/>
      <c r="G17" s="112"/>
      <c r="H17" s="112"/>
      <c r="I17" s="112"/>
      <c r="J17" s="112"/>
      <c r="M17" s="65"/>
      <c r="N17" s="65"/>
      <c r="O17" s="65"/>
      <c r="P17" s="65"/>
      <c r="Q17" s="65"/>
      <c r="R17" s="66"/>
      <c r="S17" s="66"/>
      <c r="T17" s="62"/>
      <c r="U17" s="62"/>
      <c r="V17" s="62"/>
      <c r="W17" s="62"/>
      <c r="X17" s="62"/>
      <c r="Y17" s="62"/>
    </row>
    <row r="18" spans="1:25" s="5" customFormat="1" ht="12.75" x14ac:dyDescent="0.2">
      <c r="B18" s="112"/>
      <c r="C18" s="112"/>
      <c r="D18" s="112"/>
      <c r="E18" s="112"/>
      <c r="F18" s="112"/>
      <c r="G18" s="112"/>
      <c r="H18" s="112"/>
      <c r="I18" s="112"/>
      <c r="J18" s="112"/>
      <c r="M18" s="65"/>
      <c r="N18" s="65"/>
      <c r="O18" s="65"/>
      <c r="P18" s="65"/>
      <c r="Q18" s="65"/>
      <c r="R18" s="66"/>
      <c r="S18" s="66"/>
      <c r="T18" s="62"/>
      <c r="U18" s="62"/>
      <c r="V18" s="62"/>
      <c r="W18" s="62"/>
      <c r="X18" s="62"/>
      <c r="Y18" s="62"/>
    </row>
    <row r="19" spans="1:25" s="5" customFormat="1" ht="12.75" x14ac:dyDescent="0.2">
      <c r="B19" s="112"/>
      <c r="C19" s="112"/>
      <c r="D19" s="112"/>
      <c r="E19" s="112"/>
      <c r="F19" s="112"/>
      <c r="G19" s="112"/>
      <c r="H19" s="112"/>
      <c r="I19" s="112"/>
      <c r="J19" s="112"/>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2" t="s">
        <v>37</v>
      </c>
      <c r="C22" s="112"/>
      <c r="D22" s="112"/>
      <c r="E22" s="112"/>
      <c r="F22" s="112"/>
      <c r="G22" s="112"/>
      <c r="H22" s="112"/>
      <c r="I22" s="112"/>
      <c r="J22" s="112"/>
      <c r="K22" s="23"/>
      <c r="M22" s="65"/>
      <c r="N22" s="65"/>
      <c r="O22" s="65"/>
      <c r="P22" s="65"/>
      <c r="Q22" s="65"/>
      <c r="R22" s="66"/>
      <c r="S22" s="66"/>
      <c r="T22" s="62"/>
      <c r="U22" s="62"/>
      <c r="V22" s="62"/>
      <c r="W22" s="62"/>
      <c r="X22" s="62"/>
      <c r="Y22" s="62"/>
    </row>
    <row r="23" spans="1:25" s="5" customFormat="1" ht="12.75" x14ac:dyDescent="0.2">
      <c r="A23" s="23"/>
      <c r="B23" s="112"/>
      <c r="C23" s="112"/>
      <c r="D23" s="112"/>
      <c r="E23" s="112"/>
      <c r="F23" s="112"/>
      <c r="G23" s="112"/>
      <c r="H23" s="112"/>
      <c r="I23" s="112"/>
      <c r="J23" s="112"/>
      <c r="K23" s="23"/>
      <c r="M23" s="65"/>
      <c r="N23" s="65"/>
      <c r="O23" s="65"/>
      <c r="P23" s="65"/>
      <c r="Q23" s="65"/>
      <c r="R23" s="66"/>
      <c r="S23" s="69"/>
      <c r="T23" s="62"/>
      <c r="U23" s="62"/>
      <c r="V23" s="62"/>
      <c r="W23" s="62"/>
      <c r="X23" s="62"/>
      <c r="Y23" s="62"/>
    </row>
    <row r="24" spans="1:25" s="5" customFormat="1" ht="12.75" x14ac:dyDescent="0.2">
      <c r="A24" s="23"/>
      <c r="B24" s="112"/>
      <c r="C24" s="112"/>
      <c r="D24" s="112"/>
      <c r="E24" s="112"/>
      <c r="F24" s="112"/>
      <c r="G24" s="112"/>
      <c r="H24" s="112"/>
      <c r="I24" s="112"/>
      <c r="J24" s="112"/>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94"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2" t="s">
        <v>38</v>
      </c>
      <c r="C26" s="112"/>
      <c r="D26" s="112"/>
      <c r="E26" s="112"/>
      <c r="F26" s="112"/>
      <c r="G26" s="112"/>
      <c r="H26" s="112"/>
      <c r="I26" s="112"/>
      <c r="J26" s="112"/>
      <c r="K26" s="23"/>
      <c r="M26" s="65"/>
      <c r="N26" s="65"/>
      <c r="O26" s="65"/>
      <c r="P26" s="65"/>
      <c r="Q26" s="65"/>
      <c r="R26" s="66"/>
      <c r="S26" s="66"/>
      <c r="T26" s="62"/>
      <c r="U26" s="62"/>
      <c r="V26" s="62"/>
      <c r="W26" s="62"/>
      <c r="X26" s="62"/>
      <c r="Y26" s="62"/>
    </row>
    <row r="27" spans="1:25" s="5" customFormat="1" ht="12.75" x14ac:dyDescent="0.2">
      <c r="A27" s="23"/>
      <c r="B27" s="112"/>
      <c r="C27" s="112"/>
      <c r="D27" s="112"/>
      <c r="E27" s="112"/>
      <c r="F27" s="112"/>
      <c r="G27" s="112"/>
      <c r="H27" s="112"/>
      <c r="I27" s="112"/>
      <c r="J27" s="112"/>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2" t="s">
        <v>39</v>
      </c>
      <c r="C29" s="112"/>
      <c r="D29" s="112"/>
      <c r="E29" s="112"/>
      <c r="F29" s="112"/>
      <c r="G29" s="112"/>
      <c r="H29" s="112"/>
      <c r="I29" s="112"/>
      <c r="J29" s="112"/>
      <c r="K29" s="23"/>
      <c r="M29" s="65"/>
      <c r="N29" s="65"/>
      <c r="O29" s="65"/>
      <c r="P29" s="65"/>
      <c r="Q29" s="65"/>
      <c r="R29" s="66"/>
      <c r="S29" s="66"/>
      <c r="T29" s="62"/>
      <c r="U29" s="62"/>
      <c r="V29" s="62"/>
      <c r="W29" s="62"/>
      <c r="X29" s="62"/>
      <c r="Y29" s="62"/>
    </row>
    <row r="30" spans="1:25" s="5" customFormat="1" ht="12.75" x14ac:dyDescent="0.2">
      <c r="A30" s="23"/>
      <c r="B30" s="112"/>
      <c r="C30" s="112"/>
      <c r="D30" s="112"/>
      <c r="E30" s="112"/>
      <c r="F30" s="112"/>
      <c r="G30" s="112"/>
      <c r="H30" s="112"/>
      <c r="I30" s="112"/>
      <c r="J30" s="112"/>
      <c r="K30" s="23"/>
      <c r="M30" s="65"/>
      <c r="N30" s="65"/>
      <c r="O30" s="65"/>
      <c r="P30" s="65"/>
      <c r="Q30" s="65"/>
      <c r="R30" s="66"/>
      <c r="S30" s="66"/>
      <c r="T30" s="62"/>
      <c r="U30" s="62"/>
      <c r="V30" s="62"/>
      <c r="W30" s="62"/>
      <c r="X30" s="62"/>
      <c r="Y30" s="62"/>
    </row>
    <row r="31" spans="1:25" s="5" customFormat="1" ht="12.75" customHeight="1" x14ac:dyDescent="0.2">
      <c r="A31" s="23"/>
      <c r="B31" s="112"/>
      <c r="C31" s="112"/>
      <c r="D31" s="112"/>
      <c r="E31" s="112"/>
      <c r="F31" s="112"/>
      <c r="G31" s="112"/>
      <c r="H31" s="112"/>
      <c r="I31" s="112"/>
      <c r="J31" s="112"/>
      <c r="K31" s="23"/>
      <c r="M31" s="65"/>
      <c r="N31" s="65"/>
      <c r="O31" s="65"/>
      <c r="P31" s="65"/>
      <c r="Q31" s="65"/>
      <c r="R31" s="66"/>
      <c r="S31" s="66"/>
      <c r="T31" s="62"/>
      <c r="U31" s="62"/>
      <c r="V31" s="62"/>
      <c r="W31" s="62"/>
      <c r="X31" s="62"/>
      <c r="Y31" s="62"/>
    </row>
    <row r="32" spans="1:25" s="5" customFormat="1" ht="12.75" x14ac:dyDescent="0.2">
      <c r="A32" s="23"/>
      <c r="B32" s="112"/>
      <c r="C32" s="112"/>
      <c r="D32" s="112"/>
      <c r="E32" s="112"/>
      <c r="F32" s="112"/>
      <c r="G32" s="112"/>
      <c r="H32" s="112"/>
      <c r="I32" s="112"/>
      <c r="J32" s="112"/>
      <c r="K32" s="23"/>
      <c r="M32" s="65"/>
      <c r="N32" s="65"/>
      <c r="O32" s="65"/>
      <c r="P32" s="65"/>
      <c r="Q32" s="65"/>
      <c r="R32" s="66"/>
      <c r="S32" s="66"/>
      <c r="T32" s="62"/>
      <c r="U32" s="62"/>
      <c r="V32" s="62"/>
      <c r="W32" s="62"/>
      <c r="X32" s="62"/>
      <c r="Y32" s="62"/>
    </row>
    <row r="33" spans="1:25" s="5" customFormat="1" ht="12.75" customHeight="1" x14ac:dyDescent="0.2">
      <c r="A33" s="23"/>
      <c r="B33" s="112"/>
      <c r="C33" s="112"/>
      <c r="D33" s="112"/>
      <c r="E33" s="112"/>
      <c r="F33" s="112"/>
      <c r="G33" s="112"/>
      <c r="H33" s="112"/>
      <c r="I33" s="112"/>
      <c r="J33" s="112"/>
      <c r="K33" s="23"/>
      <c r="M33" s="65"/>
      <c r="N33" s="65"/>
      <c r="O33" s="65"/>
      <c r="P33" s="65"/>
      <c r="Q33" s="65"/>
      <c r="R33" s="66"/>
      <c r="S33" s="66"/>
      <c r="T33" s="62"/>
      <c r="U33" s="62"/>
      <c r="V33" s="62"/>
      <c r="W33" s="62"/>
      <c r="X33" s="62"/>
      <c r="Y33" s="62"/>
    </row>
    <row r="34" spans="1:25" s="5" customFormat="1" ht="12.75" x14ac:dyDescent="0.2">
      <c r="A34" s="23"/>
      <c r="B34" s="71"/>
      <c r="C34" s="71"/>
      <c r="D34" s="114" t="s">
        <v>31</v>
      </c>
      <c r="E34" s="114"/>
      <c r="F34" s="114"/>
      <c r="G34" s="114"/>
      <c r="H34" s="114"/>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2" t="s">
        <v>40</v>
      </c>
      <c r="C38" s="112"/>
      <c r="D38" s="112"/>
      <c r="E38" s="112"/>
      <c r="F38" s="112"/>
      <c r="G38" s="112"/>
      <c r="H38" s="112"/>
      <c r="I38" s="112"/>
      <c r="J38" s="112"/>
      <c r="K38" s="23"/>
      <c r="M38" s="65"/>
      <c r="N38" s="65"/>
      <c r="O38" s="65"/>
      <c r="P38" s="65"/>
      <c r="Q38" s="65"/>
      <c r="R38" s="66"/>
      <c r="S38" s="66"/>
      <c r="T38" s="62"/>
      <c r="U38" s="62"/>
      <c r="V38" s="62"/>
      <c r="W38" s="62"/>
      <c r="X38" s="62"/>
      <c r="Y38" s="62"/>
    </row>
    <row r="39" spans="1:25" s="5" customFormat="1" ht="12.75" x14ac:dyDescent="0.2">
      <c r="A39" s="23"/>
      <c r="B39" s="112"/>
      <c r="C39" s="112"/>
      <c r="D39" s="112"/>
      <c r="E39" s="112"/>
      <c r="F39" s="112"/>
      <c r="G39" s="112"/>
      <c r="H39" s="112"/>
      <c r="I39" s="112"/>
      <c r="J39" s="112"/>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2" t="s">
        <v>41</v>
      </c>
      <c r="C41" s="112"/>
      <c r="D41" s="112"/>
      <c r="E41" s="112"/>
      <c r="F41" s="112"/>
      <c r="G41" s="112"/>
      <c r="H41" s="112"/>
      <c r="I41" s="112"/>
      <c r="J41" s="112"/>
      <c r="K41" s="23"/>
      <c r="M41" s="65"/>
      <c r="N41" s="65"/>
      <c r="O41" s="65"/>
      <c r="P41" s="65"/>
      <c r="Q41" s="65"/>
      <c r="R41" s="66"/>
      <c r="S41" s="66"/>
      <c r="T41" s="62"/>
      <c r="U41" s="62"/>
      <c r="V41" s="62"/>
      <c r="W41" s="62"/>
      <c r="X41" s="62"/>
      <c r="Y41" s="62"/>
    </row>
    <row r="42" spans="1:25" s="5" customFormat="1" ht="12.75" x14ac:dyDescent="0.2">
      <c r="A42" s="23"/>
      <c r="B42" s="112"/>
      <c r="C42" s="112"/>
      <c r="D42" s="112"/>
      <c r="E42" s="112"/>
      <c r="F42" s="112"/>
      <c r="G42" s="112"/>
      <c r="H42" s="112"/>
      <c r="I42" s="112"/>
      <c r="J42" s="112"/>
      <c r="K42" s="23"/>
      <c r="M42" s="65"/>
      <c r="N42" s="65"/>
      <c r="O42" s="65"/>
      <c r="P42" s="65"/>
      <c r="Q42" s="65"/>
      <c r="R42" s="66"/>
      <c r="S42" s="66"/>
      <c r="T42" s="62"/>
      <c r="U42" s="62"/>
      <c r="V42" s="62"/>
      <c r="W42" s="62"/>
      <c r="X42" s="62"/>
      <c r="Y42" s="62"/>
    </row>
    <row r="43" spans="1:25" s="5" customFormat="1" ht="12.75" x14ac:dyDescent="0.2">
      <c r="A43" s="23"/>
      <c r="B43" s="112"/>
      <c r="C43" s="112"/>
      <c r="D43" s="112"/>
      <c r="E43" s="112"/>
      <c r="F43" s="112"/>
      <c r="G43" s="112"/>
      <c r="H43" s="112"/>
      <c r="I43" s="112"/>
      <c r="J43" s="112"/>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2" t="s">
        <v>35</v>
      </c>
      <c r="C45" s="112"/>
      <c r="D45" s="112"/>
      <c r="E45" s="112"/>
      <c r="F45" s="112"/>
      <c r="G45" s="112"/>
      <c r="H45" s="112"/>
      <c r="I45" s="112"/>
      <c r="J45" s="112"/>
      <c r="K45" s="23"/>
      <c r="M45" s="65"/>
      <c r="N45" s="65"/>
      <c r="O45" s="65"/>
      <c r="P45" s="65"/>
      <c r="Q45" s="65"/>
      <c r="R45" s="66"/>
      <c r="S45" s="66"/>
      <c r="T45" s="62"/>
      <c r="U45" s="62"/>
      <c r="V45" s="62"/>
      <c r="W45" s="62"/>
      <c r="X45" s="62"/>
      <c r="Y45" s="62"/>
    </row>
    <row r="46" spans="1:25" s="5" customFormat="1" ht="12.75" x14ac:dyDescent="0.2">
      <c r="A46" s="23"/>
      <c r="B46" s="112"/>
      <c r="C46" s="112"/>
      <c r="D46" s="112"/>
      <c r="E46" s="112"/>
      <c r="F46" s="112"/>
      <c r="G46" s="112"/>
      <c r="H46" s="112"/>
      <c r="I46" s="112"/>
      <c r="J46" s="112"/>
      <c r="K46" s="23"/>
      <c r="M46" s="65"/>
      <c r="N46" s="65"/>
      <c r="O46" s="65"/>
      <c r="P46" s="65"/>
      <c r="Q46" s="65"/>
      <c r="R46" s="66"/>
      <c r="S46" s="66"/>
      <c r="T46" s="62"/>
      <c r="U46" s="62"/>
      <c r="V46" s="62"/>
      <c r="W46" s="62"/>
      <c r="X46" s="62"/>
      <c r="Y46" s="62"/>
    </row>
    <row r="47" spans="1:25" s="5" customFormat="1" ht="12.75" x14ac:dyDescent="0.2">
      <c r="A47" s="23"/>
      <c r="B47" s="112"/>
      <c r="C47" s="112"/>
      <c r="D47" s="112"/>
      <c r="E47" s="112"/>
      <c r="F47" s="112"/>
      <c r="G47" s="112"/>
      <c r="H47" s="112"/>
      <c r="I47" s="112"/>
      <c r="J47" s="112"/>
      <c r="K47" s="23"/>
      <c r="M47" s="65"/>
      <c r="N47" s="65"/>
      <c r="O47" s="65"/>
      <c r="P47" s="65"/>
      <c r="Q47" s="65"/>
      <c r="R47" s="66"/>
      <c r="S47" s="66"/>
      <c r="T47" s="62"/>
      <c r="U47" s="62"/>
      <c r="V47" s="62"/>
      <c r="W47" s="62"/>
      <c r="X47" s="62"/>
      <c r="Y47" s="62"/>
    </row>
    <row r="48" spans="1:25" s="5" customFormat="1" ht="12.75" customHeight="1" x14ac:dyDescent="0.2">
      <c r="A48" s="23"/>
      <c r="B48" s="112"/>
      <c r="C48" s="112"/>
      <c r="D48" s="112"/>
      <c r="E48" s="112"/>
      <c r="F48" s="112"/>
      <c r="G48" s="112"/>
      <c r="H48" s="112"/>
      <c r="I48" s="112"/>
      <c r="J48" s="112"/>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94"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3" t="s">
        <v>44</v>
      </c>
      <c r="C54" s="113"/>
      <c r="D54" s="113"/>
      <c r="E54" s="113"/>
      <c r="F54" s="113"/>
      <c r="G54" s="113"/>
      <c r="H54" s="113"/>
      <c r="I54" s="113"/>
      <c r="J54" s="113"/>
      <c r="K54" s="23"/>
      <c r="M54" s="65"/>
      <c r="N54" s="65"/>
      <c r="O54" s="65"/>
      <c r="P54" s="65"/>
      <c r="Q54" s="65"/>
      <c r="R54" s="66"/>
      <c r="S54" s="66"/>
      <c r="T54" s="62"/>
      <c r="U54" s="62"/>
      <c r="V54" s="62"/>
      <c r="W54" s="62"/>
      <c r="X54" s="62"/>
      <c r="Y54" s="62"/>
    </row>
    <row r="55" spans="1:25" s="5" customFormat="1" ht="12.75" x14ac:dyDescent="0.2">
      <c r="A55" s="23"/>
      <c r="B55" s="113"/>
      <c r="C55" s="113"/>
      <c r="D55" s="113"/>
      <c r="E55" s="113"/>
      <c r="F55" s="113"/>
      <c r="G55" s="113"/>
      <c r="H55" s="113"/>
      <c r="I55" s="113"/>
      <c r="J55" s="113"/>
      <c r="K55" s="23"/>
      <c r="M55" s="65"/>
      <c r="N55" s="65"/>
      <c r="O55" s="65"/>
      <c r="P55" s="65"/>
      <c r="Q55" s="65"/>
      <c r="R55" s="66"/>
      <c r="S55" s="66"/>
      <c r="T55" s="62"/>
      <c r="U55" s="62"/>
      <c r="V55" s="62"/>
      <c r="W55" s="62"/>
      <c r="X55" s="62"/>
      <c r="Y55" s="62"/>
    </row>
    <row r="56" spans="1:25" s="5" customFormat="1" ht="12.75" x14ac:dyDescent="0.2">
      <c r="A56" s="23"/>
      <c r="B56" s="113"/>
      <c r="C56" s="113"/>
      <c r="D56" s="113"/>
      <c r="E56" s="113"/>
      <c r="F56" s="113"/>
      <c r="G56" s="113"/>
      <c r="H56" s="113"/>
      <c r="I56" s="113"/>
      <c r="J56" s="113"/>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5"/>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94"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60"/>
  <sheetViews>
    <sheetView tabSelected="1" view="pageBreakPreview" topLeftCell="A14" zoomScale="115" zoomScaleNormal="100" zoomScaleSheetLayoutView="115" workbookViewId="0">
      <selection activeCell="J29" sqref="J29"/>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10</v>
      </c>
      <c r="D2" s="1"/>
      <c r="E2" s="1"/>
      <c r="F2" s="2" t="s">
        <v>5</v>
      </c>
      <c r="G2" s="3" t="s">
        <v>50</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49</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51</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R. Abbott</v>
      </c>
      <c r="H8" s="15"/>
      <c r="I8" s="7" t="s">
        <v>8</v>
      </c>
      <c r="J8" s="16" t="str">
        <f>$G$2</f>
        <v>AA-SM-002-014</v>
      </c>
      <c r="K8" s="17"/>
      <c r="L8" s="18"/>
      <c r="M8" s="9"/>
      <c r="N8" s="9"/>
      <c r="O8" s="9"/>
      <c r="P8" s="9"/>
      <c r="Q8" s="11"/>
      <c r="R8" s="12"/>
      <c r="S8" s="36"/>
      <c r="T8" s="35"/>
    </row>
    <row r="9" spans="1:35" s="5" customFormat="1" ht="12.75" x14ac:dyDescent="0.2">
      <c r="E9" s="7" t="s">
        <v>2</v>
      </c>
      <c r="F9" s="15" t="str">
        <f>$C$2</f>
        <v xml:space="preserve"> </v>
      </c>
      <c r="H9" s="15"/>
      <c r="I9" s="7" t="s">
        <v>9</v>
      </c>
      <c r="J9" s="17" t="str">
        <f>$G$3</f>
        <v>IR</v>
      </c>
      <c r="K9" s="17"/>
      <c r="L9" s="18"/>
      <c r="M9" s="9">
        <v>1</v>
      </c>
      <c r="N9" s="9"/>
      <c r="O9" s="9"/>
      <c r="P9" s="9"/>
      <c r="Q9" s="11"/>
      <c r="R9" s="12"/>
      <c r="S9" s="36"/>
      <c r="T9" s="35"/>
    </row>
    <row r="10" spans="1:35" s="5" customFormat="1" ht="12.75" x14ac:dyDescent="0.2">
      <c r="E10" s="7" t="s">
        <v>3</v>
      </c>
      <c r="F10" s="15" t="str">
        <f>$C$3</f>
        <v>10/6/2017</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TORSION - REGULAR SECTIONS - SOLID RECTANGULAR OR SQUARE BAR</v>
      </c>
      <c r="C12" s="73"/>
      <c r="D12" s="73"/>
      <c r="E12" s="74"/>
      <c r="F12" s="73"/>
      <c r="G12" s="73"/>
      <c r="H12" s="73"/>
      <c r="I12" s="73"/>
      <c r="J12" s="73"/>
      <c r="K12" s="73"/>
      <c r="L12" s="30"/>
      <c r="M12" s="37"/>
      <c r="N12" s="38"/>
      <c r="O12" s="38"/>
      <c r="P12" s="38"/>
      <c r="Q12" s="38"/>
      <c r="R12" s="37"/>
      <c r="S12" s="37"/>
      <c r="T12" s="39"/>
    </row>
    <row r="13" spans="1:35" s="26" customFormat="1" ht="12.75" x14ac:dyDescent="0.2">
      <c r="A13" s="28"/>
      <c r="B13" s="130" t="s">
        <v>63</v>
      </c>
      <c r="C13" s="130"/>
      <c r="D13" s="130"/>
      <c r="E13" s="28"/>
      <c r="F13" s="28"/>
      <c r="G13" s="28"/>
      <c r="H13" s="28"/>
      <c r="I13" s="28"/>
      <c r="J13" s="28"/>
      <c r="L13" s="29"/>
      <c r="M13" s="27"/>
      <c r="N13" s="27"/>
      <c r="O13" s="27"/>
      <c r="P13" s="27"/>
      <c r="Q13" s="27"/>
      <c r="R13" s="27"/>
      <c r="S13" s="27"/>
      <c r="T13" s="27"/>
    </row>
    <row r="14" spans="1:35" s="26" customFormat="1" ht="12.75" x14ac:dyDescent="0.2">
      <c r="A14" s="131"/>
      <c r="B14" s="132" t="s">
        <v>64</v>
      </c>
      <c r="C14" s="132"/>
      <c r="D14" s="132"/>
      <c r="E14" s="132"/>
      <c r="F14" s="132"/>
      <c r="G14" s="132"/>
      <c r="H14" s="132"/>
      <c r="I14" s="132"/>
      <c r="J14" s="132"/>
      <c r="K14" s="75"/>
      <c r="M14" s="27"/>
      <c r="N14" s="27"/>
      <c r="O14" s="27"/>
      <c r="P14" s="27"/>
      <c r="Q14" s="27"/>
      <c r="R14" s="27"/>
      <c r="S14" s="27"/>
      <c r="T14" s="27"/>
    </row>
    <row r="15" spans="1:35" s="26" customFormat="1" ht="12.75" x14ac:dyDescent="0.2">
      <c r="A15" s="131"/>
      <c r="B15" s="132"/>
      <c r="C15" s="132"/>
      <c r="D15" s="132"/>
      <c r="E15" s="132"/>
      <c r="F15" s="132"/>
      <c r="G15" s="132"/>
      <c r="H15" s="132"/>
      <c r="I15" s="132"/>
      <c r="J15" s="132"/>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115"/>
      <c r="B16" s="115"/>
      <c r="C16" s="115"/>
      <c r="D16" s="115"/>
      <c r="E16" s="115"/>
      <c r="F16" s="115"/>
      <c r="G16" s="115"/>
      <c r="H16" s="115"/>
      <c r="I16" s="115"/>
      <c r="J16" s="115"/>
      <c r="K16" s="115"/>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115"/>
      <c r="B17" s="115"/>
      <c r="E17" s="116" t="s">
        <v>52</v>
      </c>
      <c r="F17" s="117">
        <v>10000</v>
      </c>
      <c r="G17" s="118" t="s">
        <v>65</v>
      </c>
      <c r="K17" s="11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115"/>
      <c r="B18" s="121"/>
      <c r="E18" s="116" t="s">
        <v>54</v>
      </c>
      <c r="F18" s="122">
        <v>1</v>
      </c>
      <c r="G18" s="118" t="s">
        <v>68</v>
      </c>
      <c r="K18" s="115"/>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115"/>
      <c r="B19" s="115"/>
      <c r="E19" s="116" t="s">
        <v>57</v>
      </c>
      <c r="F19" s="122">
        <v>1</v>
      </c>
      <c r="G19" s="118" t="s">
        <v>69</v>
      </c>
      <c r="K19" s="11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115"/>
      <c r="B20" s="115"/>
      <c r="E20" s="116" t="s">
        <v>53</v>
      </c>
      <c r="F20" s="119">
        <v>6</v>
      </c>
      <c r="G20" s="120" t="s">
        <v>66</v>
      </c>
      <c r="K20" s="11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115"/>
      <c r="B21" s="115"/>
      <c r="E21" s="116" t="s">
        <v>55</v>
      </c>
      <c r="F21" s="123">
        <v>3900000</v>
      </c>
      <c r="G21" s="124" t="s">
        <v>67</v>
      </c>
      <c r="K21" s="115"/>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115"/>
      <c r="B22" s="115"/>
      <c r="K22" s="11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115"/>
      <c r="B23" s="115"/>
      <c r="K23" s="11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115"/>
      <c r="B24" s="115"/>
      <c r="I24" s="116"/>
      <c r="J24" s="126"/>
      <c r="K24" s="115"/>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115"/>
      <c r="B25" s="115"/>
      <c r="I25" s="116"/>
      <c r="J25" s="126"/>
      <c r="K25" s="115"/>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15"/>
      <c r="B26" s="115"/>
      <c r="I26" s="116"/>
      <c r="J26" s="126"/>
      <c r="K26" s="115"/>
      <c r="L26" s="30"/>
      <c r="M26" s="27"/>
      <c r="N26" s="27"/>
      <c r="O26" s="27"/>
      <c r="P26" s="27"/>
      <c r="Q26" s="27"/>
      <c r="R26" s="27"/>
      <c r="S26" s="27"/>
      <c r="T26" s="27"/>
      <c r="U26" s="30"/>
      <c r="V26" s="40"/>
      <c r="W26" s="40"/>
      <c r="X26" s="30"/>
      <c r="Y26" s="5"/>
      <c r="Z26" s="5"/>
      <c r="AA26" s="52"/>
      <c r="AB26" s="18"/>
      <c r="AC26" s="18"/>
      <c r="AD26" s="18"/>
      <c r="AE26" s="18"/>
      <c r="AF26" s="18"/>
      <c r="AG26" s="18"/>
      <c r="AH26" s="5"/>
      <c r="AI26" s="5"/>
    </row>
    <row r="27" spans="1:35" s="28" customFormat="1" ht="12.75" x14ac:dyDescent="0.2">
      <c r="A27" s="115"/>
      <c r="B27" s="28" t="s">
        <v>70</v>
      </c>
      <c r="I27" s="116"/>
      <c r="J27" s="126"/>
      <c r="K27" s="115"/>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15"/>
      <c r="B28" s="116" t="s">
        <v>58</v>
      </c>
      <c r="C28" s="28" t="str">
        <f ca="1">[1]!xlv(C30)</f>
        <v>a × b³ × (16 / 3 - 3.36 × b / a × (1 - b⁴ / (12 × a⁴)))</v>
      </c>
      <c r="E28" s="118"/>
      <c r="I28" s="116"/>
      <c r="J28" s="126"/>
      <c r="K28" s="115"/>
      <c r="L28" s="30"/>
      <c r="M28" s="27"/>
      <c r="N28" s="27"/>
      <c r="O28" s="27"/>
      <c r="P28" s="27"/>
      <c r="Q28" s="27"/>
      <c r="R28" s="27"/>
      <c r="S28" s="27"/>
      <c r="T28" s="27"/>
      <c r="U28" s="30"/>
      <c r="V28" s="40"/>
      <c r="W28" s="40"/>
      <c r="X28" s="30"/>
      <c r="Y28" s="5"/>
      <c r="Z28" s="5"/>
      <c r="AA28" s="18"/>
      <c r="AB28" s="18"/>
      <c r="AC28" s="18"/>
      <c r="AD28" s="18"/>
      <c r="AE28" s="18"/>
      <c r="AF28" s="18"/>
      <c r="AG28" s="18"/>
      <c r="AH28" s="5"/>
      <c r="AI28" s="5"/>
    </row>
    <row r="29" spans="1:35" s="28" customFormat="1" ht="12.75" x14ac:dyDescent="0.2">
      <c r="A29" s="115"/>
      <c r="B29" s="116" t="s">
        <v>58</v>
      </c>
      <c r="C29" s="28" t="str">
        <f>[1]!xln(C30)</f>
        <v>1 × 1³ × (16 / 3 - 3.36 × 1 / 1 × (1 - 1⁴ / (12 × 1⁴)))</v>
      </c>
      <c r="K29" s="115"/>
      <c r="L29" s="30"/>
      <c r="M29" s="27"/>
      <c r="N29" s="27"/>
      <c r="O29" s="27"/>
      <c r="P29" s="27"/>
      <c r="Q29" s="27"/>
      <c r="R29" s="27"/>
      <c r="S29" s="27"/>
      <c r="T29" s="27"/>
      <c r="U29" s="30"/>
      <c r="V29" s="40"/>
      <c r="W29" s="40"/>
      <c r="X29" s="30"/>
      <c r="Y29" s="23"/>
      <c r="Z29" s="5"/>
      <c r="AA29" s="5"/>
      <c r="AB29" s="5"/>
      <c r="AC29" s="51"/>
      <c r="AD29" s="51"/>
      <c r="AE29" s="51"/>
      <c r="AF29" s="51"/>
      <c r="AG29" s="51"/>
      <c r="AH29" s="51"/>
      <c r="AI29" s="23"/>
    </row>
    <row r="30" spans="1:35" s="28" customFormat="1" ht="12.75" x14ac:dyDescent="0.2">
      <c r="B30" s="116" t="s">
        <v>58</v>
      </c>
      <c r="C30" s="125">
        <f>F18*F19^3*(16/3-3.36*F19/F18*(1-F19^4/(12*F18^4)))</f>
        <v>2.2533333333333334</v>
      </c>
      <c r="D30" s="118" t="s">
        <v>59</v>
      </c>
      <c r="L30" s="30"/>
      <c r="M30" s="27"/>
      <c r="N30" s="27"/>
      <c r="O30" s="27"/>
      <c r="P30" s="27"/>
      <c r="Q30" s="27"/>
      <c r="R30" s="27"/>
      <c r="S30" s="27"/>
      <c r="T30" s="27"/>
      <c r="U30" s="30"/>
      <c r="V30" s="40"/>
      <c r="W30" s="40"/>
      <c r="X30" s="30"/>
      <c r="Y30" s="18"/>
      <c r="Z30" s="18"/>
      <c r="AA30" s="18"/>
      <c r="AB30" s="18"/>
      <c r="AC30" s="18"/>
      <c r="AD30" s="5"/>
      <c r="AE30" s="45"/>
      <c r="AF30" s="45"/>
      <c r="AG30" s="45"/>
      <c r="AH30" s="45"/>
      <c r="AI30" s="44"/>
    </row>
    <row r="31" spans="1:35" s="28" customFormat="1" ht="12.75" x14ac:dyDescent="0.2">
      <c r="A31" s="115"/>
      <c r="B31" s="115"/>
      <c r="K31" s="115"/>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15"/>
      <c r="B32" s="28" t="s">
        <v>71</v>
      </c>
      <c r="K32" s="115"/>
      <c r="L32" s="30"/>
      <c r="M32" s="27"/>
      <c r="N32" s="27"/>
      <c r="O32" s="27"/>
      <c r="P32" s="27"/>
      <c r="Q32" s="27"/>
      <c r="R32" s="27"/>
      <c r="S32" s="27"/>
      <c r="T32" s="27"/>
      <c r="U32" s="30"/>
      <c r="V32" s="40"/>
      <c r="W32" s="40"/>
      <c r="X32" s="30"/>
      <c r="Y32" s="18"/>
      <c r="Z32" s="18"/>
      <c r="AA32" s="18"/>
      <c r="AB32" s="18"/>
      <c r="AC32" s="18"/>
      <c r="AD32" s="18"/>
      <c r="AE32" s="45"/>
      <c r="AF32" s="45"/>
      <c r="AG32" s="45"/>
      <c r="AH32" s="45"/>
      <c r="AI32" s="44"/>
    </row>
    <row r="33" spans="1:35" s="28" customFormat="1" ht="12.75" x14ac:dyDescent="0.2">
      <c r="A33" s="75"/>
      <c r="B33" s="116" t="s">
        <v>60</v>
      </c>
      <c r="C33" s="28" t="str">
        <f ca="1">[1]!xlv(C35)</f>
        <v>(T × L) / (J × G)</v>
      </c>
      <c r="D33" s="118"/>
      <c r="G33" s="96"/>
      <c r="H33" s="97"/>
      <c r="I33" s="75"/>
      <c r="J33" s="75"/>
      <c r="K33" s="75"/>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2.75" x14ac:dyDescent="0.2">
      <c r="A34" s="78"/>
      <c r="B34" s="116" t="s">
        <v>60</v>
      </c>
      <c r="C34" s="28" t="str">
        <f>[1]!xln(C35)</f>
        <v>(10000 × 6) / (2.25 × 3900000)</v>
      </c>
      <c r="D34" s="118"/>
      <c r="F34" s="78"/>
      <c r="G34" s="96"/>
      <c r="H34" s="99"/>
      <c r="I34" s="78"/>
      <c r="J34" s="78"/>
      <c r="K34" s="78"/>
      <c r="L34" s="30"/>
      <c r="M34" s="27"/>
      <c r="N34" s="27"/>
      <c r="O34" s="27"/>
      <c r="P34" s="27"/>
      <c r="Q34" s="27"/>
      <c r="R34" s="27"/>
      <c r="S34" s="27"/>
      <c r="T34" s="27"/>
      <c r="U34" s="30"/>
      <c r="V34" s="40"/>
      <c r="W34" s="40"/>
      <c r="X34" s="30"/>
      <c r="Y34" s="18"/>
      <c r="Z34" s="18"/>
      <c r="AA34" s="18"/>
      <c r="AB34" s="18"/>
      <c r="AC34" s="18"/>
      <c r="AD34" s="5"/>
      <c r="AE34" s="45"/>
      <c r="AF34" s="45"/>
      <c r="AG34" s="45"/>
      <c r="AH34" s="45"/>
      <c r="AI34" s="44"/>
    </row>
    <row r="35" spans="1:35" s="28" customFormat="1" ht="12.75" x14ac:dyDescent="0.2">
      <c r="A35" s="75"/>
      <c r="B35" s="116" t="s">
        <v>60</v>
      </c>
      <c r="C35" s="126">
        <f>(F17*F20)/(C30*F21)</f>
        <v>6.8274920345926266E-3</v>
      </c>
      <c r="D35" s="28" t="s">
        <v>61</v>
      </c>
      <c r="H35" s="75"/>
      <c r="I35" s="75"/>
      <c r="J35" s="75"/>
      <c r="K35" s="75"/>
      <c r="L35" s="30"/>
      <c r="M35" s="27"/>
      <c r="N35" s="27"/>
      <c r="O35" s="27"/>
      <c r="P35" s="27"/>
      <c r="Q35" s="27"/>
      <c r="R35" s="27"/>
      <c r="S35" s="27"/>
      <c r="T35" s="27"/>
      <c r="U35" s="30"/>
      <c r="V35" s="40"/>
      <c r="W35" s="40"/>
      <c r="X35" s="30"/>
      <c r="Y35" s="5"/>
      <c r="Z35" s="5"/>
      <c r="AA35" s="5"/>
      <c r="AB35" s="5"/>
      <c r="AC35" s="5"/>
      <c r="AD35" s="40"/>
      <c r="AE35" s="43"/>
      <c r="AF35" s="54"/>
      <c r="AG35" s="42"/>
      <c r="AH35" s="5"/>
      <c r="AI35" s="5"/>
    </row>
    <row r="36" spans="1:35" s="28" customFormat="1" ht="12.75" x14ac:dyDescent="0.2">
      <c r="A36" s="75"/>
      <c r="B36" s="77"/>
      <c r="C36" s="75"/>
      <c r="D36" s="75"/>
      <c r="E36" s="75"/>
      <c r="F36" s="75"/>
      <c r="G36" s="77"/>
      <c r="I36" s="75"/>
      <c r="J36" s="75"/>
      <c r="K36" s="75"/>
      <c r="L36" s="30"/>
      <c r="M36" s="27"/>
      <c r="N36" s="27"/>
      <c r="O36" s="27"/>
      <c r="P36" s="27"/>
      <c r="Q36" s="27"/>
      <c r="R36" s="27"/>
      <c r="S36" s="27"/>
      <c r="T36" s="27"/>
      <c r="U36" s="30"/>
      <c r="V36" s="40"/>
      <c r="W36" s="40"/>
      <c r="X36" s="30"/>
      <c r="Y36" s="18"/>
      <c r="Z36" s="18"/>
      <c r="AA36" s="18"/>
      <c r="AB36" s="18"/>
      <c r="AC36" s="18"/>
      <c r="AD36" s="5"/>
      <c r="AE36" s="41"/>
      <c r="AF36" s="41"/>
      <c r="AG36" s="41"/>
      <c r="AH36" s="41"/>
      <c r="AI36" s="41"/>
    </row>
    <row r="37" spans="1:35" s="28" customFormat="1" ht="12.75" x14ac:dyDescent="0.2">
      <c r="A37" s="79"/>
      <c r="B37" s="28" t="s">
        <v>72</v>
      </c>
      <c r="C37" s="81"/>
      <c r="D37" s="75"/>
      <c r="E37" s="75"/>
      <c r="F37" s="75"/>
      <c r="G37" s="77"/>
      <c r="I37" s="75"/>
      <c r="J37" s="75"/>
      <c r="K37" s="75"/>
      <c r="L37" s="30"/>
      <c r="M37" s="27"/>
      <c r="N37" s="27"/>
      <c r="O37" s="27"/>
      <c r="P37" s="27"/>
      <c r="Q37" s="27"/>
      <c r="R37" s="27"/>
      <c r="S37" s="27"/>
      <c r="T37" s="27"/>
      <c r="U37" s="30"/>
      <c r="V37" s="40"/>
      <c r="W37" s="40"/>
      <c r="X37" s="30"/>
      <c r="Y37" s="18"/>
      <c r="Z37" s="18"/>
      <c r="AA37" s="18"/>
      <c r="AB37" s="18"/>
      <c r="AC37" s="18"/>
      <c r="AD37" s="18"/>
      <c r="AE37" s="41"/>
      <c r="AF37" s="41"/>
      <c r="AG37" s="41"/>
      <c r="AH37" s="41"/>
      <c r="AI37" s="41"/>
    </row>
    <row r="38" spans="1:35" s="28" customFormat="1" ht="14.25" x14ac:dyDescent="0.2">
      <c r="A38" s="79"/>
      <c r="B38" s="116" t="s">
        <v>62</v>
      </c>
      <c r="C38" s="28" t="str">
        <f ca="1">[1]!xlv(C41)</f>
        <v>(3 × T) / (8 × a × b²) × (1 + 0.61 × (b / a) + 0.886 × (b / a)² - 1.8 × (b / a)³ + 0.91 × (b / a)⁴)</v>
      </c>
      <c r="E38" s="127"/>
      <c r="I38" s="115"/>
      <c r="J38" s="78"/>
      <c r="K38" s="7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4.25" x14ac:dyDescent="0.2">
      <c r="A39" s="79"/>
      <c r="B39" s="116" t="s">
        <v>62</v>
      </c>
      <c r="C39" s="128" t="str">
        <f>[1]!xln(C41)</f>
        <v>(3 × 10000) / (8 × 1 × 1²) × (1 + 0.61 × (1 / 1) + 0.886 × (1 / 1)² - 1.8 × (1 / 1)³ + 0.91 × (1 / 1)⁴)</v>
      </c>
      <c r="D39" s="128"/>
      <c r="E39" s="128"/>
      <c r="F39" s="128"/>
      <c r="G39" s="128"/>
      <c r="H39" s="128"/>
      <c r="I39" s="128"/>
      <c r="J39" s="78"/>
      <c r="K39" s="7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79"/>
      <c r="C40" s="128"/>
      <c r="D40" s="128"/>
      <c r="E40" s="128"/>
      <c r="F40" s="128"/>
      <c r="G40" s="128"/>
      <c r="H40" s="128"/>
      <c r="I40" s="128"/>
      <c r="J40" s="78"/>
      <c r="K40" s="7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4.25" x14ac:dyDescent="0.2">
      <c r="A41" s="79"/>
      <c r="B41" s="116" t="s">
        <v>62</v>
      </c>
      <c r="C41" s="129">
        <f>(3*F17)/(8*F18*F19^2)*(1+0.6095*(F19/F18)+0.8865*(F19/F18)^2-1.8023*(F19/F18)^3+0.91*(F19/F18)^4)</f>
        <v>6013.875</v>
      </c>
      <c r="D41" s="118" t="s">
        <v>56</v>
      </c>
      <c r="E41" s="118"/>
      <c r="G41" s="116"/>
      <c r="H41" s="116"/>
      <c r="I41" s="116"/>
      <c r="J41" s="78"/>
      <c r="K41" s="7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79"/>
      <c r="B42" s="81"/>
      <c r="C42" s="79"/>
      <c r="D42" s="77"/>
      <c r="E42" s="75"/>
      <c r="F42" s="82"/>
      <c r="G42" s="77"/>
      <c r="H42" s="100"/>
      <c r="I42" s="78"/>
      <c r="J42" s="78"/>
      <c r="K42" s="7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79"/>
      <c r="B43" s="81"/>
      <c r="C43" s="79"/>
      <c r="D43" s="77"/>
      <c r="E43" s="75"/>
      <c r="F43" s="82"/>
      <c r="G43" s="77"/>
      <c r="H43" s="100"/>
      <c r="I43" s="78"/>
      <c r="J43" s="78"/>
      <c r="K43" s="7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79"/>
      <c r="B44" s="81"/>
      <c r="C44" s="79"/>
      <c r="D44" s="77"/>
      <c r="E44" s="75"/>
      <c r="F44" s="82"/>
      <c r="G44" s="77"/>
      <c r="H44" s="100"/>
      <c r="I44" s="78"/>
      <c r="J44" s="78"/>
      <c r="K44" s="7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79"/>
      <c r="B45" s="81"/>
      <c r="C45" s="79"/>
      <c r="D45" s="77"/>
      <c r="E45" s="75"/>
      <c r="F45" s="82"/>
      <c r="G45" s="77"/>
      <c r="H45" s="100"/>
      <c r="I45" s="78"/>
      <c r="J45" s="78"/>
      <c r="K45" s="7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A46" s="79"/>
      <c r="B46" s="81"/>
      <c r="C46" s="79"/>
      <c r="D46" s="77"/>
      <c r="E46" s="75"/>
      <c r="F46" s="82"/>
      <c r="G46" s="77"/>
      <c r="H46" s="100"/>
      <c r="I46" s="78"/>
      <c r="J46" s="78"/>
      <c r="K46" s="7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79"/>
      <c r="B47" s="81"/>
      <c r="C47" s="79"/>
      <c r="D47" s="77"/>
      <c r="E47" s="75"/>
      <c r="F47" s="82"/>
      <c r="G47" s="77"/>
      <c r="H47" s="100"/>
      <c r="I47" s="78"/>
      <c r="J47" s="78"/>
      <c r="K47" s="75"/>
      <c r="L47" s="30"/>
      <c r="M47" s="27"/>
      <c r="N47" s="27"/>
      <c r="O47" s="27"/>
      <c r="P47" s="27"/>
      <c r="Q47" s="27"/>
      <c r="R47" s="27"/>
      <c r="S47" s="27"/>
      <c r="T47" s="27"/>
      <c r="U47" s="30"/>
      <c r="V47" s="40"/>
      <c r="W47" s="40"/>
      <c r="X47" s="30"/>
      <c r="Y47" s="18"/>
      <c r="Z47" s="18"/>
      <c r="AA47" s="18"/>
      <c r="AB47" s="18"/>
      <c r="AC47" s="18"/>
      <c r="AD47" s="5"/>
      <c r="AE47" s="41"/>
      <c r="AF47" s="41"/>
      <c r="AG47" s="41"/>
      <c r="AH47" s="41"/>
      <c r="AI47" s="41"/>
    </row>
    <row r="48" spans="1:35" s="28" customFormat="1" ht="12.75" x14ac:dyDescent="0.2">
      <c r="A48" s="79"/>
      <c r="B48" s="79"/>
      <c r="C48" s="83"/>
      <c r="D48" s="84"/>
      <c r="E48" s="75"/>
      <c r="F48" s="84"/>
      <c r="G48" s="77"/>
      <c r="H48" s="98"/>
      <c r="I48" s="75"/>
      <c r="J48" s="78"/>
      <c r="K48" s="79"/>
      <c r="L48" s="30"/>
      <c r="M48" s="27"/>
      <c r="N48" s="27"/>
      <c r="O48" s="27"/>
      <c r="P48" s="27"/>
      <c r="Q48" s="27"/>
      <c r="R48" s="27"/>
      <c r="S48" s="27"/>
      <c r="T48" s="27"/>
      <c r="U48" s="30"/>
      <c r="V48" s="40"/>
      <c r="W48" s="40"/>
      <c r="X48" s="30"/>
      <c r="Y48" s="18"/>
      <c r="Z48" s="18"/>
      <c r="AA48" s="40"/>
      <c r="AB48" s="5"/>
      <c r="AC48" s="5"/>
      <c r="AD48" s="5"/>
      <c r="AE48" s="5"/>
      <c r="AF48" s="5"/>
      <c r="AG48" s="5"/>
      <c r="AH48" s="5"/>
      <c r="AI48" s="51"/>
    </row>
    <row r="49" spans="1:35" s="28" customFormat="1" ht="12.75" x14ac:dyDescent="0.2">
      <c r="A49" s="80"/>
      <c r="B49" s="77"/>
      <c r="C49" s="88"/>
      <c r="D49" s="75"/>
      <c r="E49" s="75"/>
      <c r="F49" s="80"/>
      <c r="G49" s="86"/>
      <c r="H49" s="75"/>
      <c r="I49" s="75"/>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1"/>
    </row>
    <row r="50" spans="1:35" s="28" customFormat="1" ht="12.75" x14ac:dyDescent="0.2">
      <c r="A50" s="75"/>
      <c r="B50" s="78"/>
      <c r="C50" s="89"/>
      <c r="D50" s="85"/>
      <c r="E50" s="83"/>
      <c r="F50" s="75"/>
      <c r="G50" s="89"/>
      <c r="H50" s="78"/>
      <c r="I50" s="90"/>
      <c r="J50" s="75"/>
      <c r="K50" s="75"/>
      <c r="L50" s="30"/>
      <c r="M50" s="27"/>
      <c r="N50" s="27"/>
      <c r="O50" s="27"/>
      <c r="P50" s="27"/>
      <c r="Q50" s="27"/>
      <c r="R50" s="27"/>
      <c r="S50" s="27"/>
      <c r="T50" s="27"/>
      <c r="U50" s="30"/>
      <c r="V50" s="40"/>
      <c r="W50" s="40"/>
      <c r="X50" s="30"/>
      <c r="Y50" s="18"/>
      <c r="Z50" s="5"/>
      <c r="AA50" s="40"/>
      <c r="AB50" s="5"/>
      <c r="AC50" s="5"/>
      <c r="AD50" s="5"/>
      <c r="AE50" s="5"/>
      <c r="AF50" s="5"/>
      <c r="AG50" s="5"/>
      <c r="AH50" s="5"/>
      <c r="AI50" s="5"/>
    </row>
    <row r="51" spans="1:35" s="28" customFormat="1" ht="12.75" x14ac:dyDescent="0.2">
      <c r="A51" s="75"/>
      <c r="B51" s="87"/>
      <c r="C51" s="88"/>
      <c r="D51" s="75"/>
      <c r="E51" s="75"/>
      <c r="F51" s="75"/>
      <c r="G51" s="75"/>
      <c r="H51" s="75"/>
      <c r="I51" s="75"/>
      <c r="J51" s="75"/>
      <c r="K51" s="75"/>
      <c r="L51" s="30"/>
      <c r="M51" s="27"/>
      <c r="N51" s="27"/>
      <c r="O51" s="27"/>
      <c r="P51" s="27"/>
      <c r="Q51" s="27"/>
      <c r="R51" s="27"/>
      <c r="S51" s="27"/>
      <c r="T51" s="27"/>
      <c r="U51" s="30"/>
      <c r="V51" s="40"/>
      <c r="W51" s="40"/>
      <c r="X51" s="30"/>
      <c r="Y51" s="5"/>
      <c r="Z51" s="5"/>
      <c r="AA51" s="5"/>
      <c r="AB51" s="5"/>
      <c r="AC51" s="5"/>
      <c r="AD51" s="5"/>
      <c r="AE51" s="5"/>
      <c r="AF51" s="5"/>
      <c r="AG51" s="5"/>
      <c r="AH51" s="51"/>
      <c r="AI51" s="5"/>
    </row>
    <row r="52" spans="1:35" s="28" customFormat="1" ht="12.75" x14ac:dyDescent="0.2">
      <c r="A52" s="75"/>
      <c r="B52" s="77"/>
      <c r="C52" s="91"/>
      <c r="D52" s="75"/>
      <c r="E52" s="75"/>
      <c r="F52" s="82"/>
      <c r="G52" s="75"/>
      <c r="H52" s="75"/>
      <c r="I52" s="82"/>
      <c r="J52" s="75"/>
      <c r="K52" s="75"/>
      <c r="L52" s="30"/>
      <c r="M52" s="27"/>
      <c r="N52" s="27"/>
      <c r="O52" s="27"/>
      <c r="P52" s="27"/>
      <c r="Q52" s="27"/>
      <c r="R52" s="27"/>
      <c r="S52" s="27"/>
      <c r="T52" s="27"/>
      <c r="U52" s="30"/>
      <c r="V52" s="40"/>
      <c r="W52" s="40"/>
      <c r="X52" s="30"/>
      <c r="Y52" s="18"/>
      <c r="Z52" s="5"/>
      <c r="AA52" s="55"/>
      <c r="AB52" s="5"/>
      <c r="AC52" s="5"/>
      <c r="AD52" s="5"/>
      <c r="AE52" s="5"/>
      <c r="AF52" s="5"/>
      <c r="AG52" s="5"/>
      <c r="AH52" s="5"/>
      <c r="AI52" s="5"/>
    </row>
    <row r="53" spans="1:35" s="28" customFormat="1" ht="12.75" x14ac:dyDescent="0.2">
      <c r="A53" s="75"/>
      <c r="B53" s="92"/>
      <c r="C53" s="82"/>
      <c r="D53" s="82"/>
      <c r="E53" s="76"/>
      <c r="F53" s="82"/>
      <c r="G53" s="75"/>
      <c r="H53" s="75"/>
      <c r="I53" s="82"/>
      <c r="J53" s="75"/>
      <c r="K53" s="75"/>
      <c r="L53" s="30"/>
      <c r="M53" s="27"/>
      <c r="N53" s="27"/>
      <c r="O53" s="27"/>
      <c r="P53" s="27"/>
      <c r="Q53" s="27"/>
      <c r="R53" s="27"/>
      <c r="S53" s="27"/>
      <c r="T53" s="27"/>
      <c r="U53" s="30"/>
      <c r="V53" s="40"/>
      <c r="W53" s="40"/>
      <c r="X53" s="30"/>
      <c r="Y53" s="18"/>
      <c r="Z53" s="51"/>
      <c r="AA53" s="55"/>
      <c r="AB53" s="51"/>
      <c r="AC53" s="5"/>
      <c r="AD53" s="5"/>
      <c r="AE53" s="5"/>
      <c r="AF53" s="5"/>
      <c r="AG53" s="5"/>
      <c r="AH53" s="5"/>
      <c r="AI53" s="5"/>
    </row>
    <row r="54" spans="1:35" s="28" customFormat="1" ht="12.75" x14ac:dyDescent="0.2">
      <c r="A54" s="75"/>
      <c r="B54" s="82"/>
      <c r="C54" s="82"/>
      <c r="D54" s="76"/>
      <c r="E54" s="82"/>
      <c r="F54" s="75"/>
      <c r="G54" s="75"/>
      <c r="H54" s="82"/>
      <c r="I54" s="75"/>
      <c r="J54" s="75"/>
      <c r="K54" s="75"/>
      <c r="L54" s="30"/>
      <c r="M54" s="27"/>
      <c r="N54" s="27"/>
      <c r="O54" s="27"/>
      <c r="P54" s="27"/>
      <c r="Q54" s="27"/>
      <c r="R54" s="27"/>
      <c r="S54" s="27"/>
      <c r="T54" s="27"/>
      <c r="U54" s="30"/>
      <c r="V54" s="40"/>
      <c r="W54" s="40"/>
      <c r="X54" s="30"/>
      <c r="Y54" s="18"/>
      <c r="Z54" s="5"/>
      <c r="AA54" s="41"/>
      <c r="AB54" s="5"/>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10"/>
      <c r="B61" s="101"/>
      <c r="C61" s="101"/>
      <c r="D61" s="101"/>
      <c r="E61" s="101"/>
      <c r="F61" s="101"/>
      <c r="G61" s="102"/>
      <c r="H61" s="102"/>
      <c r="I61" s="102"/>
      <c r="J61" s="102"/>
      <c r="K61" s="103"/>
      <c r="L61" s="30"/>
      <c r="M61" s="27"/>
      <c r="N61" s="27"/>
      <c r="O61" s="27"/>
      <c r="P61" s="27"/>
      <c r="Q61" s="27"/>
      <c r="R61" s="27"/>
      <c r="S61" s="27"/>
      <c r="T61" s="27"/>
      <c r="U61" s="30"/>
      <c r="V61" s="30"/>
      <c r="W61" s="30"/>
      <c r="X61" s="30"/>
    </row>
    <row r="62" spans="1:35" s="28" customFormat="1" ht="12.75" x14ac:dyDescent="0.2">
      <c r="A62" s="104"/>
      <c r="B62" s="104"/>
      <c r="C62" s="104"/>
      <c r="D62" s="105"/>
      <c r="E62" s="105"/>
      <c r="F62" s="106"/>
      <c r="G62" s="111"/>
      <c r="H62" s="107"/>
      <c r="I62" s="108"/>
      <c r="J62" s="108"/>
      <c r="K62" s="109"/>
      <c r="L62" s="30"/>
      <c r="M62" s="27"/>
      <c r="N62" s="27"/>
      <c r="O62" s="27"/>
      <c r="P62" s="27"/>
      <c r="Q62" s="27"/>
      <c r="R62" s="27"/>
      <c r="S62" s="27"/>
      <c r="T62" s="27"/>
      <c r="U62" s="30"/>
      <c r="V62" s="30"/>
      <c r="W62" s="30"/>
      <c r="X62" s="30"/>
    </row>
    <row r="63" spans="1:35" s="26" customFormat="1" ht="12.75" x14ac:dyDescent="0.2">
      <c r="F63" s="93"/>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3">
    <mergeCell ref="C39:I40"/>
    <mergeCell ref="B13:D13"/>
    <mergeCell ref="B14:J15"/>
  </mergeCells>
  <dataValidations count="1">
    <dataValidation type="list" allowBlank="1" showInputMessage="1" showErrorMessage="1" sqref="C16">
      <formula1>"2014,2024,7075"</formula1>
    </dataValidation>
  </dataValidations>
  <hyperlinks>
    <hyperlink ref="B13:D13" r:id="rId1" display="(NASA TM X-73306, 1975)"/>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2017-06-10T19:03:49Z</dcterms:modified>
  <cp:category>Engineering Spreadsheets</cp:category>
</cp:coreProperties>
</file>