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 US" sheetId="41" r:id="rId2"/>
  </sheets>
  <externalReferences>
    <externalReference r:id="rId3"/>
  </externalReferences>
  <definedNames>
    <definedName name="_xlnm.Print_Area" localSheetId="1">'Main - US'!$A$8:$K$59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34" i="41" l="1"/>
  <c r="H23" i="41" l="1"/>
  <c r="B12" i="41"/>
  <c r="F11" i="41"/>
  <c r="L10" i="41"/>
  <c r="J10" i="41" s="1"/>
  <c r="F10" i="41"/>
  <c r="J9" i="41"/>
  <c r="F9" i="41"/>
  <c r="J8" i="41"/>
  <c r="F8" i="41"/>
  <c r="X7" i="41"/>
  <c r="X6" i="41"/>
  <c r="X5" i="41"/>
  <c r="X4" i="41"/>
  <c r="X3" i="41"/>
  <c r="X2" i="41"/>
  <c r="X1" i="41"/>
  <c r="G1" i="41"/>
  <c r="B32" i="41"/>
  <c r="B33" i="41"/>
  <c r="E34" i="41" l="1"/>
  <c r="C12" i="40"/>
  <c r="E32" i="41"/>
  <c r="E33" i="41"/>
  <c r="B43" i="41" l="1"/>
  <c r="B38" i="41"/>
  <c r="B48" i="41"/>
  <c r="B52" i="41" s="1"/>
  <c r="B46" i="41"/>
  <c r="B47" i="41"/>
  <c r="B41" i="41"/>
  <c r="B36" i="41"/>
  <c r="B40" i="41"/>
  <c r="B37" i="41"/>
  <c r="B56" i="41" l="1"/>
  <c r="B55" i="41"/>
  <c r="B50" i="41"/>
  <c r="B54" i="41"/>
  <c r="B51" i="41"/>
</calcChain>
</file>

<file path=xl/sharedStrings.xml><?xml version="1.0" encoding="utf-8"?>
<sst xmlns="http://schemas.openxmlformats.org/spreadsheetml/2006/main" count="126" uniqueCount="84">
  <si>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</si>
  <si>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</si>
  <si>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</si>
  <si>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</si>
  <si>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</si>
  <si>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</si>
  <si>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</si>
  <si>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</si>
  <si>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</si>
  <si>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</si>
  <si>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</si>
  <si>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</si>
  <si>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</si>
  <si>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</si>
  <si>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</si>
  <si>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</si>
  <si>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</si>
  <si>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</si>
  <si>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</si>
  <si>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</si>
  <si>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</si>
  <si>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</si>
  <si>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</si>
  <si>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</si>
  <si>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</si>
  <si>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</si>
  <si>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</si>
  <si>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</si>
  <si>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</si>
  <si>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</si>
  <si>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</si>
  <si>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</si>
  <si>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 xml:space="preserve">Page </t>
  </si>
  <si>
    <t>Title</t>
  </si>
  <si>
    <t>Sub</t>
  </si>
  <si>
    <t>Fig</t>
  </si>
  <si>
    <t>Table</t>
  </si>
  <si>
    <t>Running Counts</t>
  </si>
  <si>
    <t>Total Sheet Pages:</t>
  </si>
  <si>
    <t>No</t>
  </si>
  <si>
    <t>Total Title No:</t>
  </si>
  <si>
    <t>A</t>
  </si>
  <si>
    <t>Total Sub No:</t>
  </si>
  <si>
    <t>STANDARD SPREADSHEET METHOD</t>
  </si>
  <si>
    <t>Total Fig No:</t>
  </si>
  <si>
    <t>Total Table No:</t>
  </si>
  <si>
    <t>Document Number:</t>
  </si>
  <si>
    <t>Revision Level :</t>
  </si>
  <si>
    <t>Page:</t>
  </si>
  <si>
    <t>Title:</t>
  </si>
  <si>
    <t>Input:</t>
  </si>
  <si>
    <t>a =</t>
  </si>
  <si>
    <t xml:space="preserve">in </t>
  </si>
  <si>
    <t>b =</t>
  </si>
  <si>
    <t>in</t>
  </si>
  <si>
    <t>c =</t>
  </si>
  <si>
    <t>d =</t>
  </si>
  <si>
    <t>h =</t>
  </si>
  <si>
    <t>w =</t>
  </si>
  <si>
    <t>L =</t>
  </si>
  <si>
    <t>in (total length of beam)</t>
  </si>
  <si>
    <t>lb</t>
  </si>
  <si>
    <t xml:space="preserve">I₁ = </t>
  </si>
  <si>
    <t>in⁴ (Beam 2nd Moment of Area)</t>
  </si>
  <si>
    <t>I₂ =</t>
  </si>
  <si>
    <t>Results</t>
  </si>
  <si>
    <t>K =</t>
  </si>
  <si>
    <t>=</t>
  </si>
  <si>
    <r>
      <t>V</t>
    </r>
    <r>
      <rPr>
        <vertAlign val="subscript"/>
        <sz val="7"/>
        <rFont val="Calibri"/>
        <family val="2"/>
        <scheme val="minor"/>
      </rPr>
      <t>A</t>
    </r>
    <r>
      <rPr>
        <sz val="7"/>
        <rFont val="Calibri"/>
        <family val="2"/>
        <scheme val="minor"/>
      </rPr>
      <t xml:space="preserve"> </t>
    </r>
    <r>
      <rPr>
        <sz val="10"/>
        <rFont val="Calibri"/>
        <family val="2"/>
        <scheme val="minor"/>
      </rPr>
      <t>=</t>
    </r>
  </si>
  <si>
    <r>
      <t>V</t>
    </r>
    <r>
      <rPr>
        <vertAlign val="subscript"/>
        <sz val="10"/>
        <rFont val="Calibri"/>
        <family val="2"/>
        <scheme val="minor"/>
      </rPr>
      <t>F</t>
    </r>
    <r>
      <rPr>
        <sz val="7"/>
        <rFont val="Calibri"/>
        <family val="2"/>
        <scheme val="minor"/>
      </rPr>
      <t xml:space="preserve"> </t>
    </r>
    <r>
      <rPr>
        <sz val="10"/>
        <rFont val="Calibri"/>
        <family val="2"/>
        <scheme val="minor"/>
      </rPr>
      <t>=</t>
    </r>
  </si>
  <si>
    <t>H =</t>
  </si>
  <si>
    <t>To display formula values or variables using the xln &amp; xlv functions, you need the XL-Viking add-in.</t>
  </si>
  <si>
    <t>The free version is available here:</t>
  </si>
  <si>
    <t>www.XL-Viking.com</t>
  </si>
  <si>
    <t>lb/in</t>
  </si>
  <si>
    <t>AA-SM-026-045</t>
  </si>
  <si>
    <t>BEAM ANALYSIS - FRAMEWORK - VERTICAL UNIFORM RUNNING LOAD, SIMPLE SUPPORT</t>
  </si>
  <si>
    <t>(NASA TM X-73305, 1975)</t>
  </si>
  <si>
    <t>Table B 5.1.4-1</t>
  </si>
  <si>
    <t>X₁ =</t>
  </si>
  <si>
    <t>X₂ =</t>
  </si>
  <si>
    <t>in (Height of Framework)</t>
  </si>
  <si>
    <t>S. Abbott</t>
  </si>
  <si>
    <t>27/08/2017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</si>
</sst>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sz val="10"/>
      <color indexed="12"/>
      <name val="Calibri"/>
      <family val="2"/>
      <scheme val="minor"/>
    </font>
    <font>
      <vertAlign val="subscript"/>
      <sz val="7"/>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
      <sz val="10"/>
      <color theme="1"/>
      <name val="Calibri"/>
      <family val="2"/>
      <scheme val="minor"/>
    </font>
    <font>
      <sz val="10"/>
      <color theme="1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105">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6" fillId="0" borderId="0" xfId="3" applyFont="1" applyProtection="1">
      <protection locked="0"/>
    </xf>
    <xf numFmtId="0" fontId="5" fillId="0" borderId="0" xfId="3" applyFont="1" applyAlignment="1" applyProtection="1">
      <alignment horizontal="right" vertical="center"/>
      <protection locked="0"/>
    </xf>
    <xf numFmtId="164" fontId="5" fillId="0" borderId="0" xfId="3" applyNumberFormat="1" applyFont="1" applyAlignment="1" applyProtection="1">
      <alignment horizontal="left"/>
      <protection locked="0"/>
    </xf>
    <xf numFmtId="164" fontId="13"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0" fontId="5" fillId="0" borderId="0" xfId="3" quotePrefix="1" applyFont="1" applyAlignment="1" applyProtection="1">
      <alignment vertical="center"/>
      <protection locked="0"/>
    </xf>
    <xf numFmtId="0" fontId="5" fillId="0" borderId="0" xfId="3" quotePrefix="1" applyFont="1" applyAlignment="1" applyProtection="1">
      <alignment horizontal="right" vertical="center"/>
      <protection locked="0"/>
    </xf>
    <xf numFmtId="0" fontId="5" fillId="0" borderId="0" xfId="3" applyFont="1" applyAlignment="1" applyProtection="1">
      <alignment horizontal="left" vertical="center"/>
      <protection locked="0"/>
    </xf>
    <xf numFmtId="0" fontId="5" fillId="0" borderId="0" xfId="3" quotePrefix="1" applyFont="1" applyBorder="1" applyProtection="1">
      <protection locked="0"/>
    </xf>
    <xf numFmtId="1" fontId="5" fillId="0" borderId="0" xfId="3" quotePrefix="1" applyNumberFormat="1" applyFont="1" applyAlignment="1" applyProtection="1">
      <alignment vertical="center"/>
      <protection locked="0"/>
    </xf>
    <xf numFmtId="2" fontId="13"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2" fontId="5" fillId="0" borderId="0" xfId="3" applyNumberFormat="1" applyFont="1" applyAlignment="1" applyProtection="1">
      <alignment horizontal="left" vertical="center"/>
      <protection locked="0"/>
    </xf>
    <xf numFmtId="0" fontId="5" fillId="0" borderId="0" xfId="3" quotePrefix="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1" fontId="5" fillId="0" borderId="0" xfId="3" applyNumberFormat="1" applyFont="1" applyFill="1" applyAlignment="1" applyProtection="1">
      <alignment horizontal="right" vertical="center"/>
      <protection locked="0"/>
    </xf>
    <xf numFmtId="1" fontId="6" fillId="0" borderId="0" xfId="3" applyNumberFormat="1" applyFont="1" applyBorder="1" applyAlignment="1" applyProtection="1">
      <alignment horizontal="right"/>
      <protection locked="0"/>
    </xf>
    <xf numFmtId="0" fontId="17" fillId="0" borderId="0" xfId="3" applyFont="1" applyAlignment="1">
      <alignment horizontal="centerContinuous"/>
    </xf>
    <xf numFmtId="0" fontId="18" fillId="0" borderId="0" xfId="3" applyFont="1" applyAlignment="1">
      <alignment horizontal="centerContinuous"/>
    </xf>
    <xf numFmtId="0" fontId="19" fillId="0" borderId="0" xfId="3" applyFont="1" applyBorder="1" applyAlignment="1" applyProtection="1">
      <alignment horizontal="centerContinuous"/>
      <protection locked="0"/>
    </xf>
    <xf numFmtId="0" fontId="17" fillId="0" borderId="0" xfId="3" applyFont="1"/>
    <xf numFmtId="0" fontId="17" fillId="0" borderId="0" xfId="3" applyFont="1" applyBorder="1" applyProtection="1">
      <protection locked="0"/>
    </xf>
    <xf numFmtId="0" fontId="20" fillId="0" borderId="0" xfId="3" applyFont="1" applyBorder="1" applyAlignment="1" applyProtection="1">
      <alignment horizontal="right"/>
      <protection locked="0"/>
    </xf>
    <xf numFmtId="0" fontId="21" fillId="0" borderId="0" xfId="5" applyFont="1" applyBorder="1" applyAlignment="1" applyProtection="1">
      <alignment horizontal="left"/>
      <protection locked="0"/>
    </xf>
    <xf numFmtId="0" fontId="18" fillId="0" borderId="0" xfId="3" applyFont="1"/>
    <xf numFmtId="0" fontId="18" fillId="0" borderId="0" xfId="3" applyFont="1" applyBorder="1" applyProtection="1">
      <protection locked="0"/>
    </xf>
    <xf numFmtId="0" fontId="19" fillId="0" borderId="0" xfId="3" applyFont="1" applyBorder="1" applyProtection="1">
      <protection locked="0"/>
    </xf>
    <xf numFmtId="0" fontId="22" fillId="0" borderId="0" xfId="3" applyFont="1" applyAlignment="1">
      <alignment horizontal="right"/>
    </xf>
    <xf numFmtId="0" fontId="22" fillId="0" borderId="0" xfId="3" applyFont="1"/>
    <xf numFmtId="164" fontId="12" fillId="0" borderId="0" xfId="3" applyNumberFormat="1" applyFont="1"/>
    <xf numFmtId="164" fontId="12" fillId="0" borderId="0" xfId="3" applyNumberFormat="1" applyFont="1" applyAlignment="1" applyProtection="1">
      <alignment horizontal="right" vertical="center"/>
      <protection locked="0"/>
    </xf>
    <xf numFmtId="164" fontId="12" fillId="0" borderId="0" xfId="3" quotePrefix="1" applyNumberFormat="1" applyFont="1" applyAlignment="1" applyProtection="1">
      <alignment vertical="center"/>
      <protection locked="0"/>
    </xf>
    <xf numFmtId="164" fontId="22" fillId="0" borderId="0" xfId="3" applyNumberFormat="1" applyFont="1"/>
    <xf numFmtId="0" fontId="5" fillId="0" borderId="0" xfId="6" applyFont="1"/>
    <xf numFmtId="0" fontId="5" fillId="0" borderId="0" xfId="0" applyFont="1" applyAlignment="1" applyProtection="1">
      <alignment horizontal="right" vertical="center"/>
      <protection locked="0"/>
    </xf>
    <xf numFmtId="0" fontId="5" fillId="0" borderId="0" xfId="0" applyFont="1"/>
    <xf numFmtId="0" fontId="5" fillId="0" borderId="0" xfId="0" applyFont="1" applyAlignment="1">
      <alignment horizontal="right"/>
    </xf>
    <xf numFmtId="0" fontId="5" fillId="0" borderId="0" xfId="0" quotePrefix="1" applyFont="1" applyAlignment="1" applyProtection="1">
      <alignment vertical="center"/>
      <protection locked="0"/>
    </xf>
    <xf numFmtId="0" fontId="5" fillId="0" borderId="0" xfId="0" applyFont="1" applyBorder="1"/>
    <xf numFmtId="0" fontId="5" fillId="0" borderId="0" xfId="0" quotePrefix="1" applyFont="1" applyBorder="1" applyAlignment="1" applyProtection="1">
      <alignment horizontal="right" vertical="center"/>
      <protection locked="0"/>
    </xf>
    <xf numFmtId="2" fontId="5" fillId="0" borderId="0" xfId="0" quotePrefix="1" applyNumberFormat="1" applyFont="1" applyAlignment="1" applyProtection="1">
      <alignment vertical="center"/>
      <protection locked="0"/>
    </xf>
    <xf numFmtId="2" fontId="5" fillId="0" borderId="0" xfId="0" applyNumberFormat="1" applyFont="1"/>
    <xf numFmtId="2" fontId="5" fillId="0" borderId="0" xfId="0" applyNumberFormat="1" applyFont="1" applyAlignment="1" applyProtection="1">
      <alignment horizontal="center" vertical="center"/>
      <protection locked="0"/>
    </xf>
    <xf numFmtId="2" fontId="5" fillId="0" borderId="0" xfId="0" applyNumberFormat="1" applyFont="1" applyBorder="1" applyProtection="1">
      <protection locked="0"/>
    </xf>
    <xf numFmtId="2" fontId="5" fillId="0" borderId="0" xfId="0" applyNumberFormat="1" applyFont="1" applyBorder="1"/>
    <xf numFmtId="2" fontId="5" fillId="0" borderId="0" xfId="0" quotePrefix="1" applyNumberFormat="1" applyFont="1" applyBorder="1" applyAlignment="1" applyProtection="1">
      <alignment horizontal="right" vertical="center"/>
      <protection locked="0"/>
    </xf>
    <xf numFmtId="2" fontId="5" fillId="0" borderId="0" xfId="0" applyNumberFormat="1" applyFont="1" applyBorder="1" applyAlignment="1" applyProtection="1">
      <alignment horizontal="right" vertical="center"/>
      <protection locked="0"/>
    </xf>
    <xf numFmtId="2" fontId="5" fillId="0" borderId="0" xfId="0" applyNumberFormat="1" applyFont="1" applyProtection="1">
      <protection locked="0"/>
    </xf>
    <xf numFmtId="2" fontId="5" fillId="0" borderId="0" xfId="0" applyNumberFormat="1" applyFont="1" applyBorder="1" applyAlignment="1">
      <alignment horizontal="center"/>
    </xf>
    <xf numFmtId="2" fontId="5" fillId="0" borderId="0" xfId="0" applyNumberFormat="1" applyFont="1" applyAlignment="1">
      <alignment horizontal="right"/>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23" fillId="0" borderId="0" xfId="5" applyFont="1" applyAlignment="1" applyProtection="1">
      <alignment horizontal="left"/>
    </xf>
    <xf numFmtId="2" fontId="5" fillId="0" borderId="0" xfId="0" applyNumberFormat="1" applyFont="1" applyAlignment="1">
      <alignment horizontal="left" vertical="top" wrapText="1"/>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3CD6D1F6-2520-4F1F-B7B1-922A7708D22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0</xdr:colOff>
      <xdr:row>16</xdr:row>
      <xdr:rowOff>58614</xdr:rowOff>
    </xdr:from>
    <xdr:to>
      <xdr:col>2</xdr:col>
      <xdr:colOff>0</xdr:colOff>
      <xdr:row>25</xdr:row>
      <xdr:rowOff>68140</xdr:rowOff>
    </xdr:to>
    <xdr:cxnSp macro="">
      <xdr:nvCxnSpPr>
        <xdr:cNvPr id="3" name="Straight Connector 2">
          <a:extLst>
            <a:ext uri="{FF2B5EF4-FFF2-40B4-BE49-F238E27FC236}">
              <a16:creationId xmlns:a16="http://schemas.microsoft.com/office/drawing/2014/main" id="{4DF66046-297D-4A42-A035-948ADD7FDB7C}"/>
            </a:ext>
          </a:extLst>
        </xdr:cNvPr>
        <xdr:cNvCxnSpPr/>
      </xdr:nvCxnSpPr>
      <xdr:spPr>
        <a:xfrm>
          <a:off x="1201615" y="2674326"/>
          <a:ext cx="0" cy="146025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599891</xdr:colOff>
      <xdr:row>16</xdr:row>
      <xdr:rowOff>43961</xdr:rowOff>
    </xdr:from>
    <xdr:to>
      <xdr:col>3</xdr:col>
      <xdr:colOff>599891</xdr:colOff>
      <xdr:row>25</xdr:row>
      <xdr:rowOff>63927</xdr:rowOff>
    </xdr:to>
    <xdr:cxnSp macro="">
      <xdr:nvCxnSpPr>
        <xdr:cNvPr id="4" name="Straight Connector 3">
          <a:extLst>
            <a:ext uri="{FF2B5EF4-FFF2-40B4-BE49-F238E27FC236}">
              <a16:creationId xmlns:a16="http://schemas.microsoft.com/office/drawing/2014/main" id="{8FB73ECF-0BC5-43CA-A9B1-40E0227FB591}"/>
            </a:ext>
          </a:extLst>
        </xdr:cNvPr>
        <xdr:cNvCxnSpPr/>
      </xdr:nvCxnSpPr>
      <xdr:spPr>
        <a:xfrm>
          <a:off x="2402314" y="2659673"/>
          <a:ext cx="0" cy="147069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16</xdr:row>
      <xdr:rowOff>49822</xdr:rowOff>
    </xdr:from>
    <xdr:to>
      <xdr:col>4</xdr:col>
      <xdr:colOff>0</xdr:colOff>
      <xdr:row>16</xdr:row>
      <xdr:rowOff>49822</xdr:rowOff>
    </xdr:to>
    <xdr:cxnSp macro="">
      <xdr:nvCxnSpPr>
        <xdr:cNvPr id="5" name="Straight Connector 4">
          <a:extLst>
            <a:ext uri="{FF2B5EF4-FFF2-40B4-BE49-F238E27FC236}">
              <a16:creationId xmlns:a16="http://schemas.microsoft.com/office/drawing/2014/main" id="{7E31F14A-F888-4675-A716-08AB72E5E99C}"/>
            </a:ext>
          </a:extLst>
        </xdr:cNvPr>
        <xdr:cNvCxnSpPr/>
      </xdr:nvCxnSpPr>
      <xdr:spPr>
        <a:xfrm>
          <a:off x="1191358" y="2665534"/>
          <a:ext cx="1211873"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4860</xdr:colOff>
      <xdr:row>13</xdr:row>
      <xdr:rowOff>112071</xdr:rowOff>
    </xdr:from>
    <xdr:to>
      <xdr:col>4</xdr:col>
      <xdr:colOff>4889</xdr:colOff>
      <xdr:row>16</xdr:row>
      <xdr:rowOff>24534</xdr:rowOff>
    </xdr:to>
    <xdr:cxnSp macro="">
      <xdr:nvCxnSpPr>
        <xdr:cNvPr id="6" name="Straight Connector 5">
          <a:extLst>
            <a:ext uri="{FF2B5EF4-FFF2-40B4-BE49-F238E27FC236}">
              <a16:creationId xmlns:a16="http://schemas.microsoft.com/office/drawing/2014/main" id="{459118CE-FF8F-4232-9448-7E89C1B2FB31}"/>
            </a:ext>
          </a:extLst>
        </xdr:cNvPr>
        <xdr:cNvCxnSpPr/>
      </xdr:nvCxnSpPr>
      <xdr:spPr>
        <a:xfrm flipH="1" flipV="1">
          <a:off x="2408091" y="2244206"/>
          <a:ext cx="29" cy="39604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345597</xdr:colOff>
      <xdr:row>16</xdr:row>
      <xdr:rowOff>49146</xdr:rowOff>
    </xdr:from>
    <xdr:to>
      <xdr:col>1</xdr:col>
      <xdr:colOff>564756</xdr:colOff>
      <xdr:row>16</xdr:row>
      <xdr:rowOff>49146</xdr:rowOff>
    </xdr:to>
    <xdr:cxnSp macro="">
      <xdr:nvCxnSpPr>
        <xdr:cNvPr id="7" name="Straight Connector 6">
          <a:extLst>
            <a:ext uri="{FF2B5EF4-FFF2-40B4-BE49-F238E27FC236}">
              <a16:creationId xmlns:a16="http://schemas.microsoft.com/office/drawing/2014/main" id="{DFAE5692-6FF1-462A-8C28-C4F627BC322A}"/>
            </a:ext>
          </a:extLst>
        </xdr:cNvPr>
        <xdr:cNvCxnSpPr/>
      </xdr:nvCxnSpPr>
      <xdr:spPr>
        <a:xfrm>
          <a:off x="946405" y="2664858"/>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77897</xdr:colOff>
      <xdr:row>16</xdr:row>
      <xdr:rowOff>7418</xdr:rowOff>
    </xdr:from>
    <xdr:to>
      <xdr:col>2</xdr:col>
      <xdr:colOff>318247</xdr:colOff>
      <xdr:row>17</xdr:row>
      <xdr:rowOff>127084</xdr:rowOff>
    </xdr:to>
    <xdr:sp macro="" textlink="">
      <xdr:nvSpPr>
        <xdr:cNvPr id="8" name="TextBox 7">
          <a:extLst>
            <a:ext uri="{FF2B5EF4-FFF2-40B4-BE49-F238E27FC236}">
              <a16:creationId xmlns:a16="http://schemas.microsoft.com/office/drawing/2014/main" id="{3F3D7792-098E-4D3A-BE1F-C23FD06F6FA7}"/>
            </a:ext>
          </a:extLst>
        </xdr:cNvPr>
        <xdr:cNvSpPr txBox="1"/>
      </xdr:nvSpPr>
      <xdr:spPr>
        <a:xfrm>
          <a:off x="1279512" y="2623130"/>
          <a:ext cx="240350" cy="280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252220</xdr:colOff>
      <xdr:row>17</xdr:row>
      <xdr:rowOff>119479</xdr:rowOff>
    </xdr:from>
    <xdr:to>
      <xdr:col>2</xdr:col>
      <xdr:colOff>511356</xdr:colOff>
      <xdr:row>19</xdr:row>
      <xdr:rowOff>65886</xdr:rowOff>
    </xdr:to>
    <xdr:sp macro="" textlink="">
      <xdr:nvSpPr>
        <xdr:cNvPr id="9" name="TextBox 8">
          <a:extLst>
            <a:ext uri="{FF2B5EF4-FFF2-40B4-BE49-F238E27FC236}">
              <a16:creationId xmlns:a16="http://schemas.microsoft.com/office/drawing/2014/main" id="{E35F3143-8694-472B-BF8F-778A96375530}"/>
            </a:ext>
          </a:extLst>
        </xdr:cNvPr>
        <xdr:cNvSpPr txBox="1"/>
      </xdr:nvSpPr>
      <xdr:spPr>
        <a:xfrm>
          <a:off x="1453835" y="2896383"/>
          <a:ext cx="259136" cy="268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382612</xdr:colOff>
      <xdr:row>17</xdr:row>
      <xdr:rowOff>44266</xdr:rowOff>
    </xdr:from>
    <xdr:to>
      <xdr:col>3</xdr:col>
      <xdr:colOff>218686</xdr:colOff>
      <xdr:row>17</xdr:row>
      <xdr:rowOff>45954</xdr:rowOff>
    </xdr:to>
    <xdr:cxnSp macro="">
      <xdr:nvCxnSpPr>
        <xdr:cNvPr id="10" name="Straight Arrow Connector 9">
          <a:extLst>
            <a:ext uri="{FF2B5EF4-FFF2-40B4-BE49-F238E27FC236}">
              <a16:creationId xmlns:a16="http://schemas.microsoft.com/office/drawing/2014/main" id="{84131CF5-323A-4589-9A77-50F7808096C5}"/>
            </a:ext>
          </a:extLst>
        </xdr:cNvPr>
        <xdr:cNvCxnSpPr/>
      </xdr:nvCxnSpPr>
      <xdr:spPr>
        <a:xfrm>
          <a:off x="1584227" y="2821170"/>
          <a:ext cx="436882" cy="1688"/>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287740</xdr:colOff>
      <xdr:row>25</xdr:row>
      <xdr:rowOff>58615</xdr:rowOff>
    </xdr:from>
    <xdr:to>
      <xdr:col>1</xdr:col>
      <xdr:colOff>506599</xdr:colOff>
      <xdr:row>25</xdr:row>
      <xdr:rowOff>58615</xdr:rowOff>
    </xdr:to>
    <xdr:cxnSp macro="">
      <xdr:nvCxnSpPr>
        <xdr:cNvPr id="11" name="Straight Arrow Connector 10">
          <a:extLst>
            <a:ext uri="{FF2B5EF4-FFF2-40B4-BE49-F238E27FC236}">
              <a16:creationId xmlns:a16="http://schemas.microsoft.com/office/drawing/2014/main" id="{8A5E7296-9690-4266-883F-54231BC1B6AE}"/>
            </a:ext>
          </a:extLst>
        </xdr:cNvPr>
        <xdr:cNvCxnSpPr/>
      </xdr:nvCxnSpPr>
      <xdr:spPr>
        <a:xfrm>
          <a:off x="888548" y="4125057"/>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233223</xdr:colOff>
      <xdr:row>20</xdr:row>
      <xdr:rowOff>38227</xdr:rowOff>
    </xdr:from>
    <xdr:to>
      <xdr:col>1</xdr:col>
      <xdr:colOff>389283</xdr:colOff>
      <xdr:row>21</xdr:row>
      <xdr:rowOff>88041</xdr:rowOff>
    </xdr:to>
    <xdr:sp macro="" textlink="">
      <xdr:nvSpPr>
        <xdr:cNvPr id="12" name="TextBox 11">
          <a:extLst>
            <a:ext uri="{FF2B5EF4-FFF2-40B4-BE49-F238E27FC236}">
              <a16:creationId xmlns:a16="http://schemas.microsoft.com/office/drawing/2014/main" id="{E1164A80-D806-4959-A13C-1E19E24236D0}"/>
            </a:ext>
          </a:extLst>
        </xdr:cNvPr>
        <xdr:cNvSpPr txBox="1"/>
      </xdr:nvSpPr>
      <xdr:spPr>
        <a:xfrm>
          <a:off x="834031" y="3298708"/>
          <a:ext cx="156060" cy="211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437373</xdr:colOff>
      <xdr:row>16</xdr:row>
      <xdr:rowOff>49823</xdr:rowOff>
    </xdr:from>
    <xdr:to>
      <xdr:col>1</xdr:col>
      <xdr:colOff>445770</xdr:colOff>
      <xdr:row>24</xdr:row>
      <xdr:rowOff>155808</xdr:rowOff>
    </xdr:to>
    <xdr:cxnSp macro="">
      <xdr:nvCxnSpPr>
        <xdr:cNvPr id="13" name="Straight Arrow Connector 12">
          <a:extLst>
            <a:ext uri="{FF2B5EF4-FFF2-40B4-BE49-F238E27FC236}">
              <a16:creationId xmlns:a16="http://schemas.microsoft.com/office/drawing/2014/main" id="{88B76C18-5F07-4946-91FF-46885B9CDB46}"/>
            </a:ext>
          </a:extLst>
        </xdr:cNvPr>
        <xdr:cNvCxnSpPr/>
      </xdr:nvCxnSpPr>
      <xdr:spPr>
        <a:xfrm flipV="1">
          <a:off x="1038181" y="2665535"/>
          <a:ext cx="8397" cy="1395523"/>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452290</xdr:colOff>
      <xdr:row>15</xdr:row>
      <xdr:rowOff>13811</xdr:rowOff>
    </xdr:from>
    <xdr:to>
      <xdr:col>2</xdr:col>
      <xdr:colOff>6246</xdr:colOff>
      <xdr:row>16</xdr:row>
      <xdr:rowOff>57553</xdr:rowOff>
    </xdr:to>
    <xdr:sp macro="" textlink="">
      <xdr:nvSpPr>
        <xdr:cNvPr id="14" name="TextBox 13">
          <a:extLst>
            <a:ext uri="{FF2B5EF4-FFF2-40B4-BE49-F238E27FC236}">
              <a16:creationId xmlns:a16="http://schemas.microsoft.com/office/drawing/2014/main" id="{05427C84-17D1-47A2-B9A9-54B8ED7D545C}"/>
            </a:ext>
          </a:extLst>
        </xdr:cNvPr>
        <xdr:cNvSpPr txBox="1"/>
      </xdr:nvSpPr>
      <xdr:spPr>
        <a:xfrm flipH="1">
          <a:off x="1053098" y="2468330"/>
          <a:ext cx="154763" cy="204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180571</xdr:colOff>
      <xdr:row>15</xdr:row>
      <xdr:rowOff>1746</xdr:rowOff>
    </xdr:from>
    <xdr:to>
      <xdr:col>2</xdr:col>
      <xdr:colOff>371071</xdr:colOff>
      <xdr:row>16</xdr:row>
      <xdr:rowOff>52430</xdr:rowOff>
    </xdr:to>
    <xdr:sp macro="" textlink="">
      <xdr:nvSpPr>
        <xdr:cNvPr id="15" name="TextBox 14">
          <a:extLst>
            <a:ext uri="{FF2B5EF4-FFF2-40B4-BE49-F238E27FC236}">
              <a16:creationId xmlns:a16="http://schemas.microsoft.com/office/drawing/2014/main" id="{7B91FBA3-85F3-42E5-AD0E-82EA2483AE6E}"/>
            </a:ext>
          </a:extLst>
        </xdr:cNvPr>
        <xdr:cNvSpPr txBox="1"/>
      </xdr:nvSpPr>
      <xdr:spPr>
        <a:xfrm>
          <a:off x="1382186" y="2456265"/>
          <a:ext cx="190500" cy="211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162929</xdr:colOff>
      <xdr:row>14</xdr:row>
      <xdr:rowOff>153837</xdr:rowOff>
    </xdr:from>
    <xdr:to>
      <xdr:col>3</xdr:col>
      <xdr:colOff>338390</xdr:colOff>
      <xdr:row>16</xdr:row>
      <xdr:rowOff>32197</xdr:rowOff>
    </xdr:to>
    <xdr:sp macro="" textlink="">
      <xdr:nvSpPr>
        <xdr:cNvPr id="16" name="TextBox 15">
          <a:extLst>
            <a:ext uri="{FF2B5EF4-FFF2-40B4-BE49-F238E27FC236}">
              <a16:creationId xmlns:a16="http://schemas.microsoft.com/office/drawing/2014/main" id="{A1AE5654-6B63-4FDB-A261-213DD353C995}"/>
            </a:ext>
          </a:extLst>
        </xdr:cNvPr>
        <xdr:cNvSpPr txBox="1"/>
      </xdr:nvSpPr>
      <xdr:spPr>
        <a:xfrm>
          <a:off x="1965352" y="2447164"/>
          <a:ext cx="175461" cy="200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501791</xdr:colOff>
      <xdr:row>19</xdr:row>
      <xdr:rowOff>31815</xdr:rowOff>
    </xdr:from>
    <xdr:to>
      <xdr:col>3</xdr:col>
      <xdr:colOff>65866</xdr:colOff>
      <xdr:row>20</xdr:row>
      <xdr:rowOff>87513</xdr:rowOff>
    </xdr:to>
    <xdr:sp macro="" textlink="">
      <xdr:nvSpPr>
        <xdr:cNvPr id="17" name="TextBox 16">
          <a:extLst>
            <a:ext uri="{FF2B5EF4-FFF2-40B4-BE49-F238E27FC236}">
              <a16:creationId xmlns:a16="http://schemas.microsoft.com/office/drawing/2014/main" id="{776E9B62-6FAB-41AC-A774-8E54A71399B1}"/>
            </a:ext>
          </a:extLst>
        </xdr:cNvPr>
        <xdr:cNvSpPr txBox="1"/>
      </xdr:nvSpPr>
      <xdr:spPr>
        <a:xfrm>
          <a:off x="1703406" y="3131103"/>
          <a:ext cx="164883" cy="216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2</xdr:col>
      <xdr:colOff>3423</xdr:colOff>
      <xdr:row>20</xdr:row>
      <xdr:rowOff>72134</xdr:rowOff>
    </xdr:from>
    <xdr:to>
      <xdr:col>3</xdr:col>
      <xdr:colOff>593311</xdr:colOff>
      <xdr:row>20</xdr:row>
      <xdr:rowOff>75944</xdr:rowOff>
    </xdr:to>
    <xdr:cxnSp macro="">
      <xdr:nvCxnSpPr>
        <xdr:cNvPr id="18" name="Straight Arrow Connector 17">
          <a:extLst>
            <a:ext uri="{FF2B5EF4-FFF2-40B4-BE49-F238E27FC236}">
              <a16:creationId xmlns:a16="http://schemas.microsoft.com/office/drawing/2014/main" id="{7BAC287E-51D6-44DF-9C16-84F75B489DB2}"/>
            </a:ext>
          </a:extLst>
        </xdr:cNvPr>
        <xdr:cNvCxnSpPr/>
      </xdr:nvCxnSpPr>
      <xdr:spPr>
        <a:xfrm>
          <a:off x="1205038" y="3332615"/>
          <a:ext cx="1190696" cy="381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182553</xdr:colOff>
      <xdr:row>22</xdr:row>
      <xdr:rowOff>96641</xdr:rowOff>
    </xdr:from>
    <xdr:to>
      <xdr:col>2</xdr:col>
      <xdr:colOff>521178</xdr:colOff>
      <xdr:row>24</xdr:row>
      <xdr:rowOff>94557</xdr:rowOff>
    </xdr:to>
    <xdr:sp macro="" textlink="">
      <xdr:nvSpPr>
        <xdr:cNvPr id="19" name="TextBox 18">
          <a:extLst>
            <a:ext uri="{FF2B5EF4-FFF2-40B4-BE49-F238E27FC236}">
              <a16:creationId xmlns:a16="http://schemas.microsoft.com/office/drawing/2014/main" id="{3E8CFEBE-0A99-4EA1-AC46-3C267DCB2EA9}"/>
            </a:ext>
          </a:extLst>
        </xdr:cNvPr>
        <xdr:cNvSpPr txBox="1"/>
      </xdr:nvSpPr>
      <xdr:spPr>
        <a:xfrm>
          <a:off x="1384168" y="3679506"/>
          <a:ext cx="338625" cy="320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161746</xdr:colOff>
      <xdr:row>22</xdr:row>
      <xdr:rowOff>85689</xdr:rowOff>
    </xdr:from>
    <xdr:to>
      <xdr:col>3</xdr:col>
      <xdr:colOff>431322</xdr:colOff>
      <xdr:row>24</xdr:row>
      <xdr:rowOff>50181</xdr:rowOff>
    </xdr:to>
    <xdr:sp macro="" textlink="">
      <xdr:nvSpPr>
        <xdr:cNvPr id="20" name="TextBox 19">
          <a:extLst>
            <a:ext uri="{FF2B5EF4-FFF2-40B4-BE49-F238E27FC236}">
              <a16:creationId xmlns:a16="http://schemas.microsoft.com/office/drawing/2014/main" id="{849221BC-DB7E-44E7-910A-339FD34B688C}"/>
            </a:ext>
          </a:extLst>
        </xdr:cNvPr>
        <xdr:cNvSpPr txBox="1"/>
      </xdr:nvSpPr>
      <xdr:spPr>
        <a:xfrm>
          <a:off x="1964169" y="3668554"/>
          <a:ext cx="269576" cy="286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1000"/>
        </a:p>
      </xdr:txBody>
    </xdr:sp>
    <xdr:clientData/>
  </xdr:twoCellAnchor>
  <xdr:twoCellAnchor>
    <xdr:from>
      <xdr:col>2</xdr:col>
      <xdr:colOff>7620</xdr:colOff>
      <xdr:row>22</xdr:row>
      <xdr:rowOff>115765</xdr:rowOff>
    </xdr:from>
    <xdr:to>
      <xdr:col>2</xdr:col>
      <xdr:colOff>155409</xdr:colOff>
      <xdr:row>23</xdr:row>
      <xdr:rowOff>57843</xdr:rowOff>
    </xdr:to>
    <xdr:cxnSp macro="">
      <xdr:nvCxnSpPr>
        <xdr:cNvPr id="21" name="Straight Arrow Connector 20">
          <a:extLst>
            <a:ext uri="{FF2B5EF4-FFF2-40B4-BE49-F238E27FC236}">
              <a16:creationId xmlns:a16="http://schemas.microsoft.com/office/drawing/2014/main" id="{A8F9F536-74B4-45E0-84CC-1070BAED11C2}"/>
            </a:ext>
          </a:extLst>
        </xdr:cNvPr>
        <xdr:cNvCxnSpPr/>
      </xdr:nvCxnSpPr>
      <xdr:spPr>
        <a:xfrm flipH="1" flipV="1">
          <a:off x="1209235" y="3698630"/>
          <a:ext cx="147789" cy="1032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431322</xdr:colOff>
      <xdr:row>22</xdr:row>
      <xdr:rowOff>123786</xdr:rowOff>
    </xdr:from>
    <xdr:to>
      <xdr:col>4</xdr:col>
      <xdr:colOff>5013</xdr:colOff>
      <xdr:row>23</xdr:row>
      <xdr:rowOff>68320</xdr:rowOff>
    </xdr:to>
    <xdr:cxnSp macro="">
      <xdr:nvCxnSpPr>
        <xdr:cNvPr id="22" name="Straight Arrow Connector 21">
          <a:extLst>
            <a:ext uri="{FF2B5EF4-FFF2-40B4-BE49-F238E27FC236}">
              <a16:creationId xmlns:a16="http://schemas.microsoft.com/office/drawing/2014/main" id="{6157EE07-12F1-42F8-84AA-AD1B11E3BFF1}"/>
            </a:ext>
          </a:extLst>
        </xdr:cNvPr>
        <xdr:cNvCxnSpPr>
          <a:stCxn id="20" idx="3"/>
        </xdr:cNvCxnSpPr>
      </xdr:nvCxnSpPr>
      <xdr:spPr>
        <a:xfrm flipV="1">
          <a:off x="2233745" y="3706651"/>
          <a:ext cx="174499" cy="10572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79417</xdr:colOff>
      <xdr:row>25</xdr:row>
      <xdr:rowOff>58615</xdr:rowOff>
    </xdr:from>
    <xdr:to>
      <xdr:col>4</xdr:col>
      <xdr:colOff>330868</xdr:colOff>
      <xdr:row>25</xdr:row>
      <xdr:rowOff>58822</xdr:rowOff>
    </xdr:to>
    <xdr:cxnSp macro="">
      <xdr:nvCxnSpPr>
        <xdr:cNvPr id="23" name="Straight Arrow Connector 22">
          <a:extLst>
            <a:ext uri="{FF2B5EF4-FFF2-40B4-BE49-F238E27FC236}">
              <a16:creationId xmlns:a16="http://schemas.microsoft.com/office/drawing/2014/main" id="{860AD007-FF13-4100-B22F-2F76C85E0DE3}"/>
            </a:ext>
          </a:extLst>
        </xdr:cNvPr>
        <xdr:cNvCxnSpPr/>
      </xdr:nvCxnSpPr>
      <xdr:spPr>
        <a:xfrm flipH="1">
          <a:off x="2482648" y="4125057"/>
          <a:ext cx="251451" cy="2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302098</xdr:colOff>
      <xdr:row>24</xdr:row>
      <xdr:rowOff>110561</xdr:rowOff>
    </xdr:from>
    <xdr:to>
      <xdr:col>4</xdr:col>
      <xdr:colOff>476458</xdr:colOff>
      <xdr:row>25</xdr:row>
      <xdr:rowOff>131420</xdr:rowOff>
    </xdr:to>
    <xdr:sp macro="" textlink="">
      <xdr:nvSpPr>
        <xdr:cNvPr id="24" name="TextBox 23">
          <a:extLst>
            <a:ext uri="{FF2B5EF4-FFF2-40B4-BE49-F238E27FC236}">
              <a16:creationId xmlns:a16="http://schemas.microsoft.com/office/drawing/2014/main" id="{EFABC2A5-DAE0-4964-BEA1-A6B5F8372B76}"/>
            </a:ext>
          </a:extLst>
        </xdr:cNvPr>
        <xdr:cNvSpPr txBox="1"/>
      </xdr:nvSpPr>
      <xdr:spPr>
        <a:xfrm>
          <a:off x="2705329" y="4015811"/>
          <a:ext cx="174360" cy="182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97794</xdr:colOff>
      <xdr:row>24</xdr:row>
      <xdr:rowOff>96296</xdr:rowOff>
    </xdr:from>
    <xdr:to>
      <xdr:col>1</xdr:col>
      <xdr:colOff>275084</xdr:colOff>
      <xdr:row>25</xdr:row>
      <xdr:rowOff>117155</xdr:rowOff>
    </xdr:to>
    <xdr:sp macro="" textlink="">
      <xdr:nvSpPr>
        <xdr:cNvPr id="25" name="TextBox 24">
          <a:extLst>
            <a:ext uri="{FF2B5EF4-FFF2-40B4-BE49-F238E27FC236}">
              <a16:creationId xmlns:a16="http://schemas.microsoft.com/office/drawing/2014/main" id="{3B6A9E6E-0FE8-4101-AE7C-81E489EC72ED}"/>
            </a:ext>
          </a:extLst>
        </xdr:cNvPr>
        <xdr:cNvSpPr txBox="1"/>
      </xdr:nvSpPr>
      <xdr:spPr>
        <a:xfrm>
          <a:off x="698602" y="4001546"/>
          <a:ext cx="177290" cy="182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594443</xdr:colOff>
      <xdr:row>27</xdr:row>
      <xdr:rowOff>20884</xdr:rowOff>
    </xdr:from>
    <xdr:to>
      <xdr:col>1</xdr:col>
      <xdr:colOff>594443</xdr:colOff>
      <xdr:row>28</xdr:row>
      <xdr:rowOff>127952</xdr:rowOff>
    </xdr:to>
    <xdr:cxnSp macro="">
      <xdr:nvCxnSpPr>
        <xdr:cNvPr id="26" name="Straight Arrow Connector 25">
          <a:extLst>
            <a:ext uri="{FF2B5EF4-FFF2-40B4-BE49-F238E27FC236}">
              <a16:creationId xmlns:a16="http://schemas.microsoft.com/office/drawing/2014/main" id="{09B1222F-A847-4F8D-B104-9A9534D3603F}"/>
            </a:ext>
          </a:extLst>
        </xdr:cNvPr>
        <xdr:cNvCxnSpPr/>
      </xdr:nvCxnSpPr>
      <xdr:spPr>
        <a:xfrm flipV="1">
          <a:off x="1196250" y="4385066"/>
          <a:ext cx="0" cy="26726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2852</xdr:colOff>
      <xdr:row>27</xdr:row>
      <xdr:rowOff>23397</xdr:rowOff>
    </xdr:from>
    <xdr:to>
      <xdr:col>4</xdr:col>
      <xdr:colOff>5820</xdr:colOff>
      <xdr:row>28</xdr:row>
      <xdr:rowOff>127014</xdr:rowOff>
    </xdr:to>
    <xdr:cxnSp macro="">
      <xdr:nvCxnSpPr>
        <xdr:cNvPr id="27" name="Straight Arrow Connector 26">
          <a:extLst>
            <a:ext uri="{FF2B5EF4-FFF2-40B4-BE49-F238E27FC236}">
              <a16:creationId xmlns:a16="http://schemas.microsoft.com/office/drawing/2014/main" id="{2F63395D-CE95-4D98-BF77-1E19E60A2148}"/>
            </a:ext>
          </a:extLst>
        </xdr:cNvPr>
        <xdr:cNvCxnSpPr/>
      </xdr:nvCxnSpPr>
      <xdr:spPr>
        <a:xfrm flipV="1">
          <a:off x="2410079" y="4387579"/>
          <a:ext cx="2968" cy="2638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356998</xdr:colOff>
      <xdr:row>27</xdr:row>
      <xdr:rowOff>148092</xdr:rowOff>
    </xdr:from>
    <xdr:to>
      <xdr:col>2</xdr:col>
      <xdr:colOff>92935</xdr:colOff>
      <xdr:row>29</xdr:row>
      <xdr:rowOff>70753</xdr:rowOff>
    </xdr:to>
    <xdr:sp macro="" textlink="">
      <xdr:nvSpPr>
        <xdr:cNvPr id="28" name="TextBox 27">
          <a:extLst>
            <a:ext uri="{FF2B5EF4-FFF2-40B4-BE49-F238E27FC236}">
              <a16:creationId xmlns:a16="http://schemas.microsoft.com/office/drawing/2014/main" id="{A6EAD5A7-CC09-424E-B987-2077FCCDA6EB}"/>
            </a:ext>
          </a:extLst>
        </xdr:cNvPr>
        <xdr:cNvSpPr txBox="1"/>
      </xdr:nvSpPr>
      <xdr:spPr>
        <a:xfrm>
          <a:off x="958805" y="4512274"/>
          <a:ext cx="337744" cy="243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560740</xdr:colOff>
      <xdr:row>27</xdr:row>
      <xdr:rowOff>148140</xdr:rowOff>
    </xdr:from>
    <xdr:to>
      <xdr:col>4</xdr:col>
      <xdr:colOff>291871</xdr:colOff>
      <xdr:row>29</xdr:row>
      <xdr:rowOff>56122</xdr:rowOff>
    </xdr:to>
    <xdr:sp macro="" textlink="">
      <xdr:nvSpPr>
        <xdr:cNvPr id="29" name="TextBox 28">
          <a:extLst>
            <a:ext uri="{FF2B5EF4-FFF2-40B4-BE49-F238E27FC236}">
              <a16:creationId xmlns:a16="http://schemas.microsoft.com/office/drawing/2014/main" id="{13842D56-1E12-400D-90A6-3B7DD2E1441A}"/>
            </a:ext>
          </a:extLst>
        </xdr:cNvPr>
        <xdr:cNvSpPr txBox="1"/>
      </xdr:nvSpPr>
      <xdr:spPr>
        <a:xfrm>
          <a:off x="2366160" y="4512322"/>
          <a:ext cx="332938" cy="228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F</a:t>
          </a:r>
        </a:p>
      </xdr:txBody>
    </xdr:sp>
    <xdr:clientData/>
  </xdr:twoCellAnchor>
  <xdr:twoCellAnchor>
    <xdr:from>
      <xdr:col>3</xdr:col>
      <xdr:colOff>281251</xdr:colOff>
      <xdr:row>16</xdr:row>
      <xdr:rowOff>130482</xdr:rowOff>
    </xdr:from>
    <xdr:to>
      <xdr:col>3</xdr:col>
      <xdr:colOff>578556</xdr:colOff>
      <xdr:row>18</xdr:row>
      <xdr:rowOff>29709</xdr:rowOff>
    </xdr:to>
    <xdr:sp macro="" textlink="">
      <xdr:nvSpPr>
        <xdr:cNvPr id="30" name="TextBox 29">
          <a:extLst>
            <a:ext uri="{FF2B5EF4-FFF2-40B4-BE49-F238E27FC236}">
              <a16:creationId xmlns:a16="http://schemas.microsoft.com/office/drawing/2014/main" id="{7BDD55D2-C21B-482D-A98E-3EDDB1DF4FC8}"/>
            </a:ext>
          </a:extLst>
        </xdr:cNvPr>
        <xdr:cNvSpPr txBox="1"/>
      </xdr:nvSpPr>
      <xdr:spPr>
        <a:xfrm>
          <a:off x="2083674" y="2746194"/>
          <a:ext cx="297305" cy="221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283613</xdr:colOff>
      <xdr:row>16</xdr:row>
      <xdr:rowOff>77704</xdr:rowOff>
    </xdr:from>
    <xdr:to>
      <xdr:col>3</xdr:col>
      <xdr:colOff>345038</xdr:colOff>
      <xdr:row>17</xdr:row>
      <xdr:rowOff>58614</xdr:rowOff>
    </xdr:to>
    <xdr:cxnSp macro="">
      <xdr:nvCxnSpPr>
        <xdr:cNvPr id="31" name="Straight Arrow Connector 30">
          <a:extLst>
            <a:ext uri="{FF2B5EF4-FFF2-40B4-BE49-F238E27FC236}">
              <a16:creationId xmlns:a16="http://schemas.microsoft.com/office/drawing/2014/main" id="{76E576C2-2841-477B-95E0-A77C05065264}"/>
            </a:ext>
          </a:extLst>
        </xdr:cNvPr>
        <xdr:cNvCxnSpPr/>
      </xdr:nvCxnSpPr>
      <xdr:spPr>
        <a:xfrm flipH="1" flipV="1">
          <a:off x="2086036" y="2693416"/>
          <a:ext cx="61425" cy="1421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556690</xdr:colOff>
      <xdr:row>23</xdr:row>
      <xdr:rowOff>157225</xdr:rowOff>
    </xdr:from>
    <xdr:to>
      <xdr:col>2</xdr:col>
      <xdr:colOff>206306</xdr:colOff>
      <xdr:row>25</xdr:row>
      <xdr:rowOff>13042</xdr:rowOff>
    </xdr:to>
    <xdr:sp macro="" textlink="">
      <xdr:nvSpPr>
        <xdr:cNvPr id="32" name="TextBox 31">
          <a:extLst>
            <a:ext uri="{FF2B5EF4-FFF2-40B4-BE49-F238E27FC236}">
              <a16:creationId xmlns:a16="http://schemas.microsoft.com/office/drawing/2014/main" id="{246DB0B6-6E45-4526-B6D4-537B9A842375}"/>
            </a:ext>
          </a:extLst>
        </xdr:cNvPr>
        <xdr:cNvSpPr txBox="1"/>
      </xdr:nvSpPr>
      <xdr:spPr>
        <a:xfrm>
          <a:off x="1157498" y="3901283"/>
          <a:ext cx="250423" cy="17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577276</xdr:colOff>
      <xdr:row>15</xdr:row>
      <xdr:rowOff>27188</xdr:rowOff>
    </xdr:from>
    <xdr:to>
      <xdr:col>4</xdr:col>
      <xdr:colOff>305134</xdr:colOff>
      <xdr:row>16</xdr:row>
      <xdr:rowOff>121078</xdr:rowOff>
    </xdr:to>
    <xdr:sp macro="" textlink="">
      <xdr:nvSpPr>
        <xdr:cNvPr id="33" name="TextBox 32">
          <a:extLst>
            <a:ext uri="{FF2B5EF4-FFF2-40B4-BE49-F238E27FC236}">
              <a16:creationId xmlns:a16="http://schemas.microsoft.com/office/drawing/2014/main" id="{6C1148EA-78C6-47BC-97C1-28B7971605F7}"/>
            </a:ext>
          </a:extLst>
        </xdr:cNvPr>
        <xdr:cNvSpPr txBox="1"/>
      </xdr:nvSpPr>
      <xdr:spPr>
        <a:xfrm>
          <a:off x="2379699" y="2481707"/>
          <a:ext cx="328666" cy="255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1</xdr:col>
      <xdr:colOff>457803</xdr:colOff>
      <xdr:row>25</xdr:row>
      <xdr:rowOff>53416</xdr:rowOff>
    </xdr:from>
    <xdr:to>
      <xdr:col>2</xdr:col>
      <xdr:colOff>97824</xdr:colOff>
      <xdr:row>27</xdr:row>
      <xdr:rowOff>6349</xdr:rowOff>
    </xdr:to>
    <xdr:grpSp>
      <xdr:nvGrpSpPr>
        <xdr:cNvPr id="34" name="Group 33">
          <a:extLst>
            <a:ext uri="{FF2B5EF4-FFF2-40B4-BE49-F238E27FC236}">
              <a16:creationId xmlns:a16="http://schemas.microsoft.com/office/drawing/2014/main" id="{E7B35CF5-02F2-47E2-864D-4EC43B35BAE2}"/>
            </a:ext>
          </a:extLst>
        </xdr:cNvPr>
        <xdr:cNvGrpSpPr/>
      </xdr:nvGrpSpPr>
      <xdr:grpSpPr>
        <a:xfrm>
          <a:off x="1059069" y="4113447"/>
          <a:ext cx="241286" cy="274402"/>
          <a:chOff x="3236084" y="3587120"/>
          <a:chExt cx="151299" cy="173326"/>
        </a:xfrm>
        <a:solidFill>
          <a:schemeClr val="bg1"/>
        </a:solidFill>
      </xdr:grpSpPr>
      <xdr:sp macro="" textlink="">
        <xdr:nvSpPr>
          <xdr:cNvPr id="36" name="Isosceles Triangle 35">
            <a:extLst>
              <a:ext uri="{FF2B5EF4-FFF2-40B4-BE49-F238E27FC236}">
                <a16:creationId xmlns:a16="http://schemas.microsoft.com/office/drawing/2014/main" id="{E5B52596-B0A2-429B-B08B-EB4E174FBB3B}"/>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37" name="Straight Connector 36">
            <a:extLst>
              <a:ext uri="{FF2B5EF4-FFF2-40B4-BE49-F238E27FC236}">
                <a16:creationId xmlns:a16="http://schemas.microsoft.com/office/drawing/2014/main" id="{3A0D1C16-55CE-48C0-A3BB-A821132A308F}"/>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a:extLst>
              <a:ext uri="{FF2B5EF4-FFF2-40B4-BE49-F238E27FC236}">
                <a16:creationId xmlns:a16="http://schemas.microsoft.com/office/drawing/2014/main" id="{955EDCCE-B425-4C0C-A750-55C06FEDE52C}"/>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0B49D654-09B6-4AB2-B2A6-0BA2F6DF1C14}"/>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a:extLst>
              <a:ext uri="{FF2B5EF4-FFF2-40B4-BE49-F238E27FC236}">
                <a16:creationId xmlns:a16="http://schemas.microsoft.com/office/drawing/2014/main" id="{E2002E80-D6DB-43CA-8200-2FDCA1749E36}"/>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94551D12-4AD5-4CD4-A405-0019839B2D0E}"/>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461910</xdr:colOff>
      <xdr:row>25</xdr:row>
      <xdr:rowOff>48967</xdr:rowOff>
    </xdr:from>
    <xdr:to>
      <xdr:col>4</xdr:col>
      <xdr:colOff>101930</xdr:colOff>
      <xdr:row>27</xdr:row>
      <xdr:rowOff>1900</xdr:rowOff>
    </xdr:to>
    <xdr:grpSp>
      <xdr:nvGrpSpPr>
        <xdr:cNvPr id="42" name="Group 41">
          <a:extLst>
            <a:ext uri="{FF2B5EF4-FFF2-40B4-BE49-F238E27FC236}">
              <a16:creationId xmlns:a16="http://schemas.microsoft.com/office/drawing/2014/main" id="{29778A44-D445-440A-B7C5-086A475BB4FB}"/>
            </a:ext>
          </a:extLst>
        </xdr:cNvPr>
        <xdr:cNvGrpSpPr/>
      </xdr:nvGrpSpPr>
      <xdr:grpSpPr>
        <a:xfrm>
          <a:off x="2265707" y="4108998"/>
          <a:ext cx="241286" cy="274402"/>
          <a:chOff x="3236084" y="3587120"/>
          <a:chExt cx="151299" cy="173326"/>
        </a:xfrm>
        <a:solidFill>
          <a:schemeClr val="bg1"/>
        </a:solidFill>
      </xdr:grpSpPr>
      <xdr:sp macro="" textlink="">
        <xdr:nvSpPr>
          <xdr:cNvPr id="44" name="Isosceles Triangle 43">
            <a:extLst>
              <a:ext uri="{FF2B5EF4-FFF2-40B4-BE49-F238E27FC236}">
                <a16:creationId xmlns:a16="http://schemas.microsoft.com/office/drawing/2014/main" id="{2167AD4C-C64A-43C0-B2A8-99685AEDE22A}"/>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45" name="Straight Connector 44">
            <a:extLst>
              <a:ext uri="{FF2B5EF4-FFF2-40B4-BE49-F238E27FC236}">
                <a16:creationId xmlns:a16="http://schemas.microsoft.com/office/drawing/2014/main" id="{5B624C82-915C-407E-B755-3D7230983BD3}"/>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14C08EA4-561F-4689-90E1-9FBBCADB78A3}"/>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a:extLst>
              <a:ext uri="{FF2B5EF4-FFF2-40B4-BE49-F238E27FC236}">
                <a16:creationId xmlns:a16="http://schemas.microsoft.com/office/drawing/2014/main" id="{0D4757C2-9B19-47BD-B2EF-2BCDBE50F7F1}"/>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66AF520F-4EEC-4592-9CC7-80A9777DEB6D}"/>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0B75D474-D24C-4CA6-8C08-687C5224DE39}"/>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3809</xdr:colOff>
      <xdr:row>14</xdr:row>
      <xdr:rowOff>32444</xdr:rowOff>
    </xdr:from>
    <xdr:to>
      <xdr:col>4</xdr:col>
      <xdr:colOff>4860</xdr:colOff>
      <xdr:row>14</xdr:row>
      <xdr:rowOff>33494</xdr:rowOff>
    </xdr:to>
    <xdr:cxnSp macro="">
      <xdr:nvCxnSpPr>
        <xdr:cNvPr id="50" name="Straight Arrow Connector 49">
          <a:extLst>
            <a:ext uri="{FF2B5EF4-FFF2-40B4-BE49-F238E27FC236}">
              <a16:creationId xmlns:a16="http://schemas.microsoft.com/office/drawing/2014/main" id="{83D5F805-BEC4-46BC-9DCC-35FEA92880E4}"/>
            </a:ext>
          </a:extLst>
        </xdr:cNvPr>
        <xdr:cNvCxnSpPr/>
      </xdr:nvCxnSpPr>
      <xdr:spPr>
        <a:xfrm>
          <a:off x="1806232" y="2325771"/>
          <a:ext cx="601859" cy="10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319651</xdr:colOff>
      <xdr:row>24</xdr:row>
      <xdr:rowOff>158305</xdr:rowOff>
    </xdr:from>
    <xdr:to>
      <xdr:col>1</xdr:col>
      <xdr:colOff>552491</xdr:colOff>
      <xdr:row>24</xdr:row>
      <xdr:rowOff>159773</xdr:rowOff>
    </xdr:to>
    <xdr:cxnSp macro="">
      <xdr:nvCxnSpPr>
        <xdr:cNvPr id="51" name="Straight Connector 50">
          <a:extLst>
            <a:ext uri="{FF2B5EF4-FFF2-40B4-BE49-F238E27FC236}">
              <a16:creationId xmlns:a16="http://schemas.microsoft.com/office/drawing/2014/main" id="{ACEEB3B2-862D-4532-8EDE-580F5CF1163A}"/>
            </a:ext>
          </a:extLst>
        </xdr:cNvPr>
        <xdr:cNvCxnSpPr/>
      </xdr:nvCxnSpPr>
      <xdr:spPr>
        <a:xfrm flipH="1">
          <a:off x="920459" y="4063555"/>
          <a:ext cx="232840" cy="1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388775</xdr:colOff>
      <xdr:row>14</xdr:row>
      <xdr:rowOff>144162</xdr:rowOff>
    </xdr:from>
    <xdr:to>
      <xdr:col>3</xdr:col>
      <xdr:colOff>213827</xdr:colOff>
      <xdr:row>16</xdr:row>
      <xdr:rowOff>52932</xdr:rowOff>
    </xdr:to>
    <xdr:grpSp>
      <xdr:nvGrpSpPr>
        <xdr:cNvPr id="68" name="Group 67">
          <a:extLst>
            <a:ext uri="{FF2B5EF4-FFF2-40B4-BE49-F238E27FC236}">
              <a16:creationId xmlns:a16="http://schemas.microsoft.com/office/drawing/2014/main" id="{5F3FF10C-8240-4430-9225-39FB00E2F5B1}"/>
            </a:ext>
          </a:extLst>
        </xdr:cNvPr>
        <xdr:cNvGrpSpPr/>
      </xdr:nvGrpSpPr>
      <xdr:grpSpPr>
        <a:xfrm>
          <a:off x="1591306" y="2436115"/>
          <a:ext cx="426318" cy="230239"/>
          <a:chOff x="1588410" y="2514564"/>
          <a:chExt cx="424870" cy="171902"/>
        </a:xfrm>
      </xdr:grpSpPr>
      <xdr:cxnSp macro="">
        <xdr:nvCxnSpPr>
          <xdr:cNvPr id="52" name="Straight Connector 51">
            <a:extLst>
              <a:ext uri="{FF2B5EF4-FFF2-40B4-BE49-F238E27FC236}">
                <a16:creationId xmlns:a16="http://schemas.microsoft.com/office/drawing/2014/main" id="{C041ADDD-5260-4335-8B20-6B8A572505ED}"/>
              </a:ext>
            </a:extLst>
          </xdr:cNvPr>
          <xdr:cNvCxnSpPr/>
        </xdr:nvCxnSpPr>
        <xdr:spPr>
          <a:xfrm>
            <a:off x="1588410" y="2519424"/>
            <a:ext cx="42487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a:extLst>
              <a:ext uri="{FF2B5EF4-FFF2-40B4-BE49-F238E27FC236}">
                <a16:creationId xmlns:a16="http://schemas.microsoft.com/office/drawing/2014/main" id="{BE638FED-5231-47B3-98BB-F1D887937AF4}"/>
              </a:ext>
            </a:extLst>
          </xdr:cNvPr>
          <xdr:cNvCxnSpPr/>
        </xdr:nvCxnSpPr>
        <xdr:spPr>
          <a:xfrm>
            <a:off x="1588410" y="2519424"/>
            <a:ext cx="0" cy="16704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a:extLst>
              <a:ext uri="{FF2B5EF4-FFF2-40B4-BE49-F238E27FC236}">
                <a16:creationId xmlns:a16="http://schemas.microsoft.com/office/drawing/2014/main" id="{0C70BD67-A3C7-4A66-A970-A8E2834FC7C7}"/>
              </a:ext>
            </a:extLst>
          </xdr:cNvPr>
          <xdr:cNvCxnSpPr/>
        </xdr:nvCxnSpPr>
        <xdr:spPr>
          <a:xfrm>
            <a:off x="1804313" y="2524283"/>
            <a:ext cx="0" cy="157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a:extLst>
              <a:ext uri="{FF2B5EF4-FFF2-40B4-BE49-F238E27FC236}">
                <a16:creationId xmlns:a16="http://schemas.microsoft.com/office/drawing/2014/main" id="{26770CF7-4468-4CB0-9A18-84B972FD4154}"/>
              </a:ext>
            </a:extLst>
          </xdr:cNvPr>
          <xdr:cNvCxnSpPr/>
        </xdr:nvCxnSpPr>
        <xdr:spPr>
          <a:xfrm flipH="1">
            <a:off x="2008420" y="2514564"/>
            <a:ext cx="4860" cy="1719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a:extLst>
              <a:ext uri="{FF2B5EF4-FFF2-40B4-BE49-F238E27FC236}">
                <a16:creationId xmlns:a16="http://schemas.microsoft.com/office/drawing/2014/main" id="{15EC96A9-0E83-45B1-805A-A4BD5DF3EF5C}"/>
              </a:ext>
            </a:extLst>
          </xdr:cNvPr>
          <xdr:cNvCxnSpPr/>
        </xdr:nvCxnSpPr>
        <xdr:spPr>
          <a:xfrm>
            <a:off x="1700183" y="2520259"/>
            <a:ext cx="0" cy="16134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Straight Arrow Connector 56">
            <a:extLst>
              <a:ext uri="{FF2B5EF4-FFF2-40B4-BE49-F238E27FC236}">
                <a16:creationId xmlns:a16="http://schemas.microsoft.com/office/drawing/2014/main" id="{5588E440-00F3-41AF-881E-D7EA53243F75}"/>
              </a:ext>
            </a:extLst>
          </xdr:cNvPr>
          <xdr:cNvCxnSpPr/>
        </xdr:nvCxnSpPr>
        <xdr:spPr>
          <a:xfrm>
            <a:off x="1911226" y="2522156"/>
            <a:ext cx="0" cy="1594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195879</xdr:colOff>
      <xdr:row>13</xdr:row>
      <xdr:rowOff>18688</xdr:rowOff>
    </xdr:from>
    <xdr:to>
      <xdr:col>2</xdr:col>
      <xdr:colOff>463162</xdr:colOff>
      <xdr:row>14</xdr:row>
      <xdr:rowOff>81901</xdr:rowOff>
    </xdr:to>
    <xdr:sp macro="" textlink="">
      <xdr:nvSpPr>
        <xdr:cNvPr id="59" name="TextBox 58">
          <a:extLst>
            <a:ext uri="{FF2B5EF4-FFF2-40B4-BE49-F238E27FC236}">
              <a16:creationId xmlns:a16="http://schemas.microsoft.com/office/drawing/2014/main" id="{CCCDF2D7-2E82-46DE-A21F-C619A3EAF7A2}"/>
            </a:ext>
          </a:extLst>
        </xdr:cNvPr>
        <xdr:cNvSpPr txBox="1"/>
      </xdr:nvSpPr>
      <xdr:spPr>
        <a:xfrm>
          <a:off x="1395514" y="2165674"/>
          <a:ext cx="267283" cy="22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3</xdr:col>
      <xdr:colOff>9719</xdr:colOff>
      <xdr:row>13</xdr:row>
      <xdr:rowOff>121792</xdr:rowOff>
    </xdr:from>
    <xdr:to>
      <xdr:col>3</xdr:col>
      <xdr:colOff>9719</xdr:colOff>
      <xdr:row>14</xdr:row>
      <xdr:rowOff>126142</xdr:rowOff>
    </xdr:to>
    <xdr:cxnSp macro="">
      <xdr:nvCxnSpPr>
        <xdr:cNvPr id="60" name="Straight Connector 59">
          <a:extLst>
            <a:ext uri="{FF2B5EF4-FFF2-40B4-BE49-F238E27FC236}">
              <a16:creationId xmlns:a16="http://schemas.microsoft.com/office/drawing/2014/main" id="{E5EFBA9D-EB73-4749-BA12-2FD435F4D208}"/>
            </a:ext>
          </a:extLst>
        </xdr:cNvPr>
        <xdr:cNvCxnSpPr/>
      </xdr:nvCxnSpPr>
      <xdr:spPr>
        <a:xfrm flipV="1">
          <a:off x="1809172" y="2268778"/>
          <a:ext cx="0" cy="1665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204106</xdr:colOff>
      <xdr:row>12</xdr:row>
      <xdr:rowOff>141230</xdr:rowOff>
    </xdr:from>
    <xdr:to>
      <xdr:col>3</xdr:col>
      <xdr:colOff>383915</xdr:colOff>
      <xdr:row>14</xdr:row>
      <xdr:rowOff>33493</xdr:rowOff>
    </xdr:to>
    <xdr:sp macro="" textlink="">
      <xdr:nvSpPr>
        <xdr:cNvPr id="61" name="TextBox 60">
          <a:extLst>
            <a:ext uri="{FF2B5EF4-FFF2-40B4-BE49-F238E27FC236}">
              <a16:creationId xmlns:a16="http://schemas.microsoft.com/office/drawing/2014/main" id="{93FE944A-D200-4C44-85BD-A9F64345DCFF}"/>
            </a:ext>
          </a:extLst>
        </xdr:cNvPr>
        <xdr:cNvSpPr txBox="1"/>
      </xdr:nvSpPr>
      <xdr:spPr>
        <a:xfrm>
          <a:off x="2006529" y="2112172"/>
          <a:ext cx="179809" cy="214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383916</xdr:colOff>
      <xdr:row>16</xdr:row>
      <xdr:rowOff>73194</xdr:rowOff>
    </xdr:from>
    <xdr:to>
      <xdr:col>2</xdr:col>
      <xdr:colOff>383916</xdr:colOff>
      <xdr:row>17</xdr:row>
      <xdr:rowOff>136369</xdr:rowOff>
    </xdr:to>
    <xdr:cxnSp macro="">
      <xdr:nvCxnSpPr>
        <xdr:cNvPr id="62" name="Straight Connector 61">
          <a:extLst>
            <a:ext uri="{FF2B5EF4-FFF2-40B4-BE49-F238E27FC236}">
              <a16:creationId xmlns:a16="http://schemas.microsoft.com/office/drawing/2014/main" id="{87CE46A2-D0FB-4FFD-AF09-1717B8601CFD}"/>
            </a:ext>
          </a:extLst>
        </xdr:cNvPr>
        <xdr:cNvCxnSpPr/>
      </xdr:nvCxnSpPr>
      <xdr:spPr>
        <a:xfrm>
          <a:off x="1585531" y="2688906"/>
          <a:ext cx="0" cy="2243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220436</xdr:colOff>
      <xdr:row>16</xdr:row>
      <xdr:rowOff>74943</xdr:rowOff>
    </xdr:from>
    <xdr:to>
      <xdr:col>3</xdr:col>
      <xdr:colOff>220436</xdr:colOff>
      <xdr:row>19</xdr:row>
      <xdr:rowOff>41196</xdr:rowOff>
    </xdr:to>
    <xdr:cxnSp macro="">
      <xdr:nvCxnSpPr>
        <xdr:cNvPr id="63" name="Straight Connector 62">
          <a:extLst>
            <a:ext uri="{FF2B5EF4-FFF2-40B4-BE49-F238E27FC236}">
              <a16:creationId xmlns:a16="http://schemas.microsoft.com/office/drawing/2014/main" id="{1A9083EB-01D6-4784-9973-C216C384A25A}"/>
            </a:ext>
          </a:extLst>
        </xdr:cNvPr>
        <xdr:cNvCxnSpPr/>
      </xdr:nvCxnSpPr>
      <xdr:spPr>
        <a:xfrm>
          <a:off x="2022859" y="2690655"/>
          <a:ext cx="0" cy="449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16</xdr:row>
      <xdr:rowOff>8136</xdr:rowOff>
    </xdr:from>
    <xdr:to>
      <xdr:col>3</xdr:col>
      <xdr:colOff>111773</xdr:colOff>
      <xdr:row>17</xdr:row>
      <xdr:rowOff>56734</xdr:rowOff>
    </xdr:to>
    <xdr:sp macro="" textlink="">
      <xdr:nvSpPr>
        <xdr:cNvPr id="64" name="TextBox 63">
          <a:extLst>
            <a:ext uri="{FF2B5EF4-FFF2-40B4-BE49-F238E27FC236}">
              <a16:creationId xmlns:a16="http://schemas.microsoft.com/office/drawing/2014/main" id="{B54D6968-58FB-4AA2-A5F1-4B2BEB036571}"/>
            </a:ext>
          </a:extLst>
        </xdr:cNvPr>
        <xdr:cNvSpPr txBox="1"/>
      </xdr:nvSpPr>
      <xdr:spPr>
        <a:xfrm>
          <a:off x="1677865" y="2623848"/>
          <a:ext cx="236331" cy="209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14579</xdr:colOff>
      <xdr:row>17</xdr:row>
      <xdr:rowOff>45954</xdr:rowOff>
    </xdr:from>
    <xdr:to>
      <xdr:col>2</xdr:col>
      <xdr:colOff>383916</xdr:colOff>
      <xdr:row>17</xdr:row>
      <xdr:rowOff>45955</xdr:rowOff>
    </xdr:to>
    <xdr:cxnSp macro="">
      <xdr:nvCxnSpPr>
        <xdr:cNvPr id="65" name="Straight Arrow Connector 64">
          <a:extLst>
            <a:ext uri="{FF2B5EF4-FFF2-40B4-BE49-F238E27FC236}">
              <a16:creationId xmlns:a16="http://schemas.microsoft.com/office/drawing/2014/main" id="{C869EF5E-311A-4E8D-9032-8D6566DDDFFC}"/>
            </a:ext>
          </a:extLst>
        </xdr:cNvPr>
        <xdr:cNvCxnSpPr/>
      </xdr:nvCxnSpPr>
      <xdr:spPr>
        <a:xfrm>
          <a:off x="1216194" y="2822858"/>
          <a:ext cx="36933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593582</xdr:colOff>
      <xdr:row>18</xdr:row>
      <xdr:rowOff>155658</xdr:rowOff>
    </xdr:from>
    <xdr:to>
      <xdr:col>3</xdr:col>
      <xdr:colOff>218686</xdr:colOff>
      <xdr:row>18</xdr:row>
      <xdr:rowOff>156357</xdr:rowOff>
    </xdr:to>
    <xdr:cxnSp macro="">
      <xdr:nvCxnSpPr>
        <xdr:cNvPr id="66" name="Straight Arrow Connector 65">
          <a:extLst>
            <a:ext uri="{FF2B5EF4-FFF2-40B4-BE49-F238E27FC236}">
              <a16:creationId xmlns:a16="http://schemas.microsoft.com/office/drawing/2014/main" id="{0515D7B5-A382-4321-B3F9-7D0A2AA9F538}"/>
            </a:ext>
          </a:extLst>
        </xdr:cNvPr>
        <xdr:cNvCxnSpPr/>
      </xdr:nvCxnSpPr>
      <xdr:spPr>
        <a:xfrm flipV="1">
          <a:off x="1194390" y="3093754"/>
          <a:ext cx="826719" cy="69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400704</xdr:colOff>
      <xdr:row>23</xdr:row>
      <xdr:rowOff>95194</xdr:rowOff>
    </xdr:from>
    <xdr:to>
      <xdr:col>4</xdr:col>
      <xdr:colOff>60526</xdr:colOff>
      <xdr:row>25</xdr:row>
      <xdr:rowOff>36879</xdr:rowOff>
    </xdr:to>
    <xdr:sp macro="" textlink="">
      <xdr:nvSpPr>
        <xdr:cNvPr id="67" name="TextBox 66">
          <a:extLst>
            <a:ext uri="{FF2B5EF4-FFF2-40B4-BE49-F238E27FC236}">
              <a16:creationId xmlns:a16="http://schemas.microsoft.com/office/drawing/2014/main" id="{79C22C03-0248-463B-BD17-F1E65350525C}"/>
            </a:ext>
          </a:extLst>
        </xdr:cNvPr>
        <xdr:cNvSpPr txBox="1"/>
      </xdr:nvSpPr>
      <xdr:spPr>
        <a:xfrm>
          <a:off x="2206124" y="3818603"/>
          <a:ext cx="261629" cy="26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2</xdr:col>
      <xdr:colOff>329521</xdr:colOff>
      <xdr:row>14</xdr:row>
      <xdr:rowOff>81901</xdr:rowOff>
    </xdr:from>
    <xdr:to>
      <xdr:col>2</xdr:col>
      <xdr:colOff>445358</xdr:colOff>
      <xdr:row>14</xdr:row>
      <xdr:rowOff>149311</xdr:rowOff>
    </xdr:to>
    <xdr:cxnSp macro="">
      <xdr:nvCxnSpPr>
        <xdr:cNvPr id="74" name="Straight Connector 73">
          <a:extLst>
            <a:ext uri="{FF2B5EF4-FFF2-40B4-BE49-F238E27FC236}">
              <a16:creationId xmlns:a16="http://schemas.microsoft.com/office/drawing/2014/main" id="{E16BC8D8-62F6-4AE4-A179-AB6271A771EB}"/>
            </a:ext>
          </a:extLst>
        </xdr:cNvPr>
        <xdr:cNvCxnSpPr>
          <a:endCxn id="59" idx="2"/>
        </xdr:cNvCxnSpPr>
      </xdr:nvCxnSpPr>
      <xdr:spPr bwMode="auto">
        <a:xfrm flipH="1" flipV="1">
          <a:off x="1529156" y="2391070"/>
          <a:ext cx="115837" cy="674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100" t="s">
        <v>18</v>
      </c>
      <c r="C16" s="100"/>
      <c r="D16" s="100"/>
      <c r="E16" s="100"/>
      <c r="F16" s="100"/>
      <c r="G16" s="100"/>
      <c r="H16" s="100"/>
      <c r="I16" s="100"/>
      <c r="J16" s="100"/>
      <c r="M16" s="26"/>
      <c r="N16" s="26"/>
      <c r="O16" s="26"/>
      <c r="P16" s="26"/>
      <c r="Q16" s="26"/>
      <c r="R16" s="27"/>
      <c r="S16" s="27"/>
      <c r="T16" s="23"/>
      <c r="U16" s="23"/>
      <c r="V16" s="23"/>
      <c r="W16" s="23"/>
      <c r="X16" s="23"/>
      <c r="Y16" s="23"/>
    </row>
    <row r="17" spans="1:25" s="5" customFormat="1" ht="12.75" x14ac:dyDescent="0.2">
      <c r="B17" s="100"/>
      <c r="C17" s="100"/>
      <c r="D17" s="100"/>
      <c r="E17" s="100"/>
      <c r="F17" s="100"/>
      <c r="G17" s="100"/>
      <c r="H17" s="100"/>
      <c r="I17" s="100"/>
      <c r="J17" s="100"/>
      <c r="M17" s="26"/>
      <c r="N17" s="26"/>
      <c r="O17" s="26"/>
      <c r="P17" s="26"/>
      <c r="Q17" s="26"/>
      <c r="R17" s="27"/>
      <c r="S17" s="27"/>
      <c r="T17" s="23"/>
      <c r="U17" s="23"/>
      <c r="V17" s="23"/>
      <c r="W17" s="23"/>
      <c r="X17" s="23"/>
      <c r="Y17" s="23"/>
    </row>
    <row r="18" spans="1:25" s="5" customFormat="1" ht="12.75" x14ac:dyDescent="0.2">
      <c r="B18" s="100"/>
      <c r="C18" s="100"/>
      <c r="D18" s="100"/>
      <c r="E18" s="100"/>
      <c r="F18" s="100"/>
      <c r="G18" s="100"/>
      <c r="H18" s="100"/>
      <c r="I18" s="100"/>
      <c r="J18" s="100"/>
      <c r="M18" s="26"/>
      <c r="N18" s="26"/>
      <c r="O18" s="26"/>
      <c r="P18" s="26"/>
      <c r="Q18" s="26"/>
      <c r="R18" s="27"/>
      <c r="S18" s="27"/>
      <c r="T18" s="23"/>
      <c r="U18" s="23"/>
      <c r="V18" s="23"/>
      <c r="W18" s="23"/>
      <c r="X18" s="23"/>
      <c r="Y18" s="23"/>
    </row>
    <row r="19" spans="1:25" s="5" customFormat="1" ht="12.75" x14ac:dyDescent="0.2">
      <c r="B19" s="100"/>
      <c r="C19" s="100"/>
      <c r="D19" s="100"/>
      <c r="E19" s="100"/>
      <c r="F19" s="100"/>
      <c r="G19" s="100"/>
      <c r="H19" s="100"/>
      <c r="I19" s="100"/>
      <c r="J19" s="100"/>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100" t="s">
        <v>19</v>
      </c>
      <c r="C22" s="100"/>
      <c r="D22" s="100"/>
      <c r="E22" s="100"/>
      <c r="F22" s="100"/>
      <c r="G22" s="100"/>
      <c r="H22" s="100"/>
      <c r="I22" s="100"/>
      <c r="J22" s="100"/>
      <c r="K22" s="19"/>
      <c r="M22" s="26"/>
      <c r="N22" s="26"/>
      <c r="O22" s="26"/>
      <c r="P22" s="26"/>
      <c r="Q22" s="26"/>
      <c r="R22" s="27"/>
      <c r="S22" s="27"/>
      <c r="T22" s="23"/>
      <c r="U22" s="23"/>
      <c r="V22" s="23"/>
      <c r="W22" s="23"/>
      <c r="X22" s="23"/>
      <c r="Y22" s="23"/>
    </row>
    <row r="23" spans="1:25" s="5" customFormat="1" ht="12.75" x14ac:dyDescent="0.2">
      <c r="A23" s="19"/>
      <c r="B23" s="100"/>
      <c r="C23" s="100"/>
      <c r="D23" s="100"/>
      <c r="E23" s="100"/>
      <c r="F23" s="100"/>
      <c r="G23" s="100"/>
      <c r="H23" s="100"/>
      <c r="I23" s="100"/>
      <c r="J23" s="100"/>
      <c r="K23" s="19"/>
      <c r="M23" s="26"/>
      <c r="N23" s="26"/>
      <c r="O23" s="26"/>
      <c r="P23" s="26"/>
      <c r="Q23" s="26"/>
      <c r="R23" s="27"/>
      <c r="S23" s="30"/>
      <c r="T23" s="23"/>
      <c r="U23" s="23"/>
      <c r="V23" s="23"/>
      <c r="W23" s="23"/>
      <c r="X23" s="23"/>
      <c r="Y23" s="23"/>
    </row>
    <row r="24" spans="1:25" s="5" customFormat="1" ht="12.75" x14ac:dyDescent="0.2">
      <c r="A24" s="19"/>
      <c r="B24" s="100"/>
      <c r="C24" s="100"/>
      <c r="D24" s="100"/>
      <c r="E24" s="100"/>
      <c r="F24" s="100"/>
      <c r="G24" s="100"/>
      <c r="H24" s="100"/>
      <c r="I24" s="100"/>
      <c r="J24" s="100"/>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100" t="s">
        <v>21</v>
      </c>
      <c r="C26" s="100"/>
      <c r="D26" s="100"/>
      <c r="E26" s="100"/>
      <c r="F26" s="100"/>
      <c r="G26" s="100"/>
      <c r="H26" s="100"/>
      <c r="I26" s="100"/>
      <c r="J26" s="100"/>
      <c r="K26" s="19"/>
      <c r="M26" s="26"/>
      <c r="N26" s="26"/>
      <c r="O26" s="26"/>
      <c r="P26" s="26"/>
      <c r="Q26" s="26"/>
      <c r="R26" s="27"/>
      <c r="S26" s="27"/>
      <c r="T26" s="23"/>
      <c r="U26" s="23"/>
      <c r="V26" s="23"/>
      <c r="W26" s="23"/>
      <c r="X26" s="23"/>
      <c r="Y26" s="23"/>
    </row>
    <row r="27" spans="1:25" s="5" customFormat="1" ht="12.75" x14ac:dyDescent="0.2">
      <c r="A27" s="19"/>
      <c r="B27" s="100"/>
      <c r="C27" s="100"/>
      <c r="D27" s="100"/>
      <c r="E27" s="100"/>
      <c r="F27" s="100"/>
      <c r="G27" s="100"/>
      <c r="H27" s="100"/>
      <c r="I27" s="100"/>
      <c r="J27" s="100"/>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100" t="s">
        <v>22</v>
      </c>
      <c r="C29" s="100"/>
      <c r="D29" s="100"/>
      <c r="E29" s="100"/>
      <c r="F29" s="100"/>
      <c r="G29" s="100"/>
      <c r="H29" s="100"/>
      <c r="I29" s="100"/>
      <c r="J29" s="100"/>
      <c r="K29" s="19"/>
      <c r="M29" s="26"/>
      <c r="N29" s="26"/>
      <c r="O29" s="26"/>
      <c r="P29" s="26"/>
      <c r="Q29" s="26"/>
      <c r="R29" s="27"/>
      <c r="S29" s="27"/>
      <c r="T29" s="23"/>
      <c r="U29" s="23"/>
      <c r="V29" s="23"/>
      <c r="W29" s="23"/>
      <c r="X29" s="23"/>
      <c r="Y29" s="23"/>
    </row>
    <row r="30" spans="1:25" s="5" customFormat="1" ht="12.75" customHeight="1" x14ac:dyDescent="0.2">
      <c r="A30" s="19"/>
      <c r="B30" s="100"/>
      <c r="C30" s="100"/>
      <c r="D30" s="100"/>
      <c r="E30" s="100"/>
      <c r="F30" s="100"/>
      <c r="G30" s="100"/>
      <c r="H30" s="100"/>
      <c r="I30" s="100"/>
      <c r="J30" s="100"/>
      <c r="K30" s="19"/>
      <c r="M30" s="26"/>
      <c r="N30" s="26"/>
      <c r="O30" s="26"/>
      <c r="P30" s="26"/>
      <c r="Q30" s="26"/>
      <c r="R30" s="27"/>
      <c r="S30" s="27"/>
      <c r="T30" s="23"/>
      <c r="U30" s="23"/>
      <c r="V30" s="23"/>
      <c r="W30" s="23"/>
      <c r="X30" s="23"/>
      <c r="Y30" s="23"/>
    </row>
    <row r="31" spans="1:25" s="5" customFormat="1" ht="12.75" customHeight="1" x14ac:dyDescent="0.2">
      <c r="A31" s="19"/>
      <c r="B31" s="100"/>
      <c r="C31" s="100"/>
      <c r="D31" s="100"/>
      <c r="E31" s="100"/>
      <c r="F31" s="100"/>
      <c r="G31" s="100"/>
      <c r="H31" s="100"/>
      <c r="I31" s="100"/>
      <c r="J31" s="100"/>
      <c r="K31" s="19"/>
      <c r="M31" s="26"/>
      <c r="N31" s="26"/>
      <c r="O31" s="26"/>
      <c r="P31" s="26"/>
      <c r="Q31" s="26"/>
      <c r="R31" s="27"/>
      <c r="S31" s="27"/>
      <c r="T31" s="23"/>
      <c r="U31" s="23"/>
      <c r="V31" s="23"/>
      <c r="W31" s="23"/>
      <c r="X31" s="23"/>
      <c r="Y31" s="23"/>
    </row>
    <row r="32" spans="1:25" s="5" customFormat="1" ht="12.75" customHeight="1" x14ac:dyDescent="0.2">
      <c r="A32" s="19"/>
      <c r="B32" s="100"/>
      <c r="C32" s="100"/>
      <c r="D32" s="100"/>
      <c r="E32" s="100"/>
      <c r="F32" s="100"/>
      <c r="G32" s="100"/>
      <c r="H32" s="100"/>
      <c r="I32" s="100"/>
      <c r="J32" s="100"/>
      <c r="K32" s="19"/>
      <c r="M32" s="26"/>
      <c r="N32" s="26"/>
      <c r="O32" s="26"/>
      <c r="P32" s="26"/>
      <c r="Q32" s="26"/>
      <c r="R32" s="27"/>
      <c r="S32" s="27"/>
      <c r="T32" s="23"/>
      <c r="U32" s="23"/>
      <c r="V32" s="23"/>
      <c r="W32" s="23"/>
      <c r="X32" s="23"/>
      <c r="Y32" s="23"/>
    </row>
    <row r="33" spans="1:25" s="5" customFormat="1" ht="12.75" customHeight="1" x14ac:dyDescent="0.2">
      <c r="A33" s="19"/>
      <c r="B33" s="100"/>
      <c r="C33" s="100"/>
      <c r="D33" s="100"/>
      <c r="E33" s="100"/>
      <c r="F33" s="100"/>
      <c r="G33" s="100"/>
      <c r="H33" s="100"/>
      <c r="I33" s="100"/>
      <c r="J33" s="100"/>
      <c r="K33" s="19"/>
      <c r="M33" s="26"/>
      <c r="N33" s="26"/>
      <c r="O33" s="26"/>
      <c r="P33" s="26"/>
      <c r="Q33" s="26"/>
      <c r="R33" s="27"/>
      <c r="S33" s="30"/>
      <c r="T33" s="23"/>
      <c r="U33" s="23"/>
      <c r="V33" s="23"/>
      <c r="W33" s="23"/>
      <c r="X33" s="23"/>
      <c r="Y33" s="23"/>
    </row>
    <row r="34" spans="1:25" s="5" customFormat="1" ht="12.75" x14ac:dyDescent="0.2">
      <c r="A34" s="19"/>
      <c r="B34" s="32"/>
      <c r="C34" s="32"/>
      <c r="D34" s="102" t="s">
        <v>14</v>
      </c>
      <c r="E34" s="102"/>
      <c r="F34" s="102"/>
      <c r="G34" s="102"/>
      <c r="H34" s="102"/>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100" t="s">
        <v>23</v>
      </c>
      <c r="C38" s="100"/>
      <c r="D38" s="100"/>
      <c r="E38" s="100"/>
      <c r="F38" s="100"/>
      <c r="G38" s="100"/>
      <c r="H38" s="100"/>
      <c r="I38" s="100"/>
      <c r="J38" s="100"/>
      <c r="K38" s="19"/>
      <c r="M38" s="26"/>
      <c r="N38" s="26"/>
      <c r="O38" s="26"/>
      <c r="P38" s="26"/>
      <c r="Q38" s="26"/>
      <c r="R38" s="27"/>
      <c r="S38" s="27"/>
      <c r="T38" s="23"/>
      <c r="U38" s="23"/>
      <c r="V38" s="23"/>
      <c r="W38" s="23"/>
      <c r="X38" s="23"/>
      <c r="Y38" s="23"/>
    </row>
    <row r="39" spans="1:25" s="5" customFormat="1" ht="12.75" x14ac:dyDescent="0.2">
      <c r="A39" s="19"/>
      <c r="B39" s="100"/>
      <c r="C39" s="100"/>
      <c r="D39" s="100"/>
      <c r="E39" s="100"/>
      <c r="F39" s="100"/>
      <c r="G39" s="100"/>
      <c r="H39" s="100"/>
      <c r="I39" s="100"/>
      <c r="J39" s="100"/>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100" t="s">
        <v>24</v>
      </c>
      <c r="C41" s="100"/>
      <c r="D41" s="100"/>
      <c r="E41" s="100"/>
      <c r="F41" s="100"/>
      <c r="G41" s="100"/>
      <c r="H41" s="100"/>
      <c r="I41" s="100"/>
      <c r="J41" s="100"/>
      <c r="K41" s="19"/>
      <c r="M41" s="26"/>
      <c r="N41" s="26"/>
      <c r="O41" s="26"/>
      <c r="P41" s="26"/>
      <c r="Q41" s="26"/>
      <c r="R41" s="27"/>
      <c r="S41" s="27"/>
      <c r="T41" s="23"/>
      <c r="U41" s="23"/>
      <c r="V41" s="23"/>
      <c r="W41" s="23"/>
      <c r="X41" s="23"/>
      <c r="Y41" s="23"/>
    </row>
    <row r="42" spans="1:25" s="5" customFormat="1" ht="12.75" x14ac:dyDescent="0.2">
      <c r="A42" s="19"/>
      <c r="B42" s="100"/>
      <c r="C42" s="100"/>
      <c r="D42" s="100"/>
      <c r="E42" s="100"/>
      <c r="F42" s="100"/>
      <c r="G42" s="100"/>
      <c r="H42" s="100"/>
      <c r="I42" s="100"/>
      <c r="J42" s="100"/>
      <c r="K42" s="19"/>
      <c r="M42" s="26"/>
      <c r="N42" s="26"/>
      <c r="O42" s="26"/>
      <c r="P42" s="26"/>
      <c r="Q42" s="26"/>
      <c r="R42" s="27"/>
      <c r="S42" s="27"/>
      <c r="T42" s="23"/>
      <c r="U42" s="23"/>
      <c r="V42" s="23"/>
      <c r="W42" s="23"/>
      <c r="X42" s="23"/>
      <c r="Y42" s="23"/>
    </row>
    <row r="43" spans="1:25" s="5" customFormat="1" ht="12.75" x14ac:dyDescent="0.2">
      <c r="A43" s="19"/>
      <c r="B43" s="100"/>
      <c r="C43" s="100"/>
      <c r="D43" s="100"/>
      <c r="E43" s="100"/>
      <c r="F43" s="100"/>
      <c r="G43" s="100"/>
      <c r="H43" s="100"/>
      <c r="I43" s="100"/>
      <c r="J43" s="100"/>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100" t="s">
        <v>17</v>
      </c>
      <c r="C45" s="100"/>
      <c r="D45" s="100"/>
      <c r="E45" s="100"/>
      <c r="F45" s="100"/>
      <c r="G45" s="100"/>
      <c r="H45" s="100"/>
      <c r="I45" s="100"/>
      <c r="J45" s="100"/>
      <c r="K45" s="19"/>
      <c r="M45" s="26"/>
      <c r="N45" s="26"/>
      <c r="O45" s="26"/>
      <c r="P45" s="26"/>
      <c r="Q45" s="26"/>
      <c r="R45" s="27"/>
      <c r="S45" s="27"/>
      <c r="T45" s="23"/>
      <c r="U45" s="23"/>
      <c r="V45" s="23"/>
      <c r="W45" s="23"/>
      <c r="X45" s="23"/>
      <c r="Y45" s="23"/>
    </row>
    <row r="46" spans="1:25" s="5" customFormat="1" ht="12.75" x14ac:dyDescent="0.2">
      <c r="A46" s="19"/>
      <c r="B46" s="100"/>
      <c r="C46" s="100"/>
      <c r="D46" s="100"/>
      <c r="E46" s="100"/>
      <c r="F46" s="100"/>
      <c r="G46" s="100"/>
      <c r="H46" s="100"/>
      <c r="I46" s="100"/>
      <c r="J46" s="100"/>
      <c r="K46" s="19"/>
      <c r="M46" s="26"/>
      <c r="N46" s="26"/>
      <c r="O46" s="26"/>
      <c r="P46" s="26"/>
      <c r="Q46" s="26"/>
      <c r="R46" s="27"/>
      <c r="S46" s="27"/>
      <c r="T46" s="23"/>
      <c r="U46" s="23"/>
      <c r="V46" s="23"/>
      <c r="W46" s="23"/>
      <c r="X46" s="23"/>
      <c r="Y46" s="23"/>
    </row>
    <row r="47" spans="1:25" s="5" customFormat="1" ht="12.75" x14ac:dyDescent="0.2">
      <c r="A47" s="19"/>
      <c r="B47" s="100"/>
      <c r="C47" s="100"/>
      <c r="D47" s="100"/>
      <c r="E47" s="100"/>
      <c r="F47" s="100"/>
      <c r="G47" s="100"/>
      <c r="H47" s="100"/>
      <c r="I47" s="100"/>
      <c r="J47" s="100"/>
      <c r="K47" s="19"/>
      <c r="M47" s="26"/>
      <c r="N47" s="26"/>
      <c r="O47" s="26"/>
      <c r="P47" s="26"/>
      <c r="Q47" s="26"/>
      <c r="R47" s="27"/>
      <c r="S47" s="27"/>
      <c r="T47" s="23"/>
      <c r="U47" s="23"/>
      <c r="V47" s="23"/>
      <c r="W47" s="23"/>
      <c r="X47" s="23"/>
      <c r="Y47" s="23"/>
    </row>
    <row r="48" spans="1:25" s="5" customFormat="1" ht="12.75" customHeight="1" x14ac:dyDescent="0.2">
      <c r="A48" s="19"/>
      <c r="B48" s="100"/>
      <c r="C48" s="100"/>
      <c r="D48" s="100"/>
      <c r="E48" s="100"/>
      <c r="F48" s="100"/>
      <c r="G48" s="100"/>
      <c r="H48" s="100"/>
      <c r="I48" s="100"/>
      <c r="J48" s="100"/>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101" t="s">
        <v>28</v>
      </c>
      <c r="C54" s="101"/>
      <c r="D54" s="101"/>
      <c r="E54" s="101"/>
      <c r="F54" s="101"/>
      <c r="G54" s="101"/>
      <c r="H54" s="101"/>
      <c r="I54" s="101"/>
      <c r="J54" s="101"/>
      <c r="K54" s="19"/>
      <c r="M54" s="26"/>
      <c r="N54" s="26"/>
      <c r="O54" s="26"/>
      <c r="P54" s="26"/>
      <c r="Q54" s="26"/>
      <c r="R54" s="27"/>
      <c r="S54" s="27"/>
      <c r="T54" s="23"/>
      <c r="U54" s="23"/>
      <c r="V54" s="23"/>
      <c r="W54" s="23"/>
      <c r="X54" s="23"/>
      <c r="Y54" s="23"/>
    </row>
    <row r="55" spans="1:25" s="5" customFormat="1" ht="12.75" x14ac:dyDescent="0.2">
      <c r="A55" s="19"/>
      <c r="B55" s="101"/>
      <c r="C55" s="101"/>
      <c r="D55" s="101"/>
      <c r="E55" s="101"/>
      <c r="F55" s="101"/>
      <c r="G55" s="101"/>
      <c r="H55" s="101"/>
      <c r="I55" s="101"/>
      <c r="J55" s="101"/>
      <c r="K55" s="19"/>
      <c r="M55" s="26"/>
      <c r="N55" s="26"/>
      <c r="O55" s="26"/>
      <c r="P55" s="26"/>
      <c r="Q55" s="26"/>
      <c r="R55" s="27"/>
      <c r="S55" s="27"/>
      <c r="T55" s="23"/>
      <c r="U55" s="23"/>
      <c r="V55" s="23"/>
      <c r="W55" s="23"/>
      <c r="X55" s="23"/>
      <c r="Y55" s="23"/>
    </row>
    <row r="56" spans="1:25" s="5" customFormat="1" ht="12.75" x14ac:dyDescent="0.2">
      <c r="A56" s="19"/>
      <c r="B56" s="101"/>
      <c r="C56" s="101"/>
      <c r="D56" s="101"/>
      <c r="E56" s="101"/>
      <c r="F56" s="101"/>
      <c r="G56" s="101"/>
      <c r="H56" s="101"/>
      <c r="I56" s="101"/>
      <c r="J56" s="101"/>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59"/>
  <sheetViews>
    <sheetView tabSelected="1" view="pageBreakPreview" zoomScale="160" zoomScaleNormal="100" zoomScaleSheetLayoutView="160" workbookViewId="0">
      <selection activeCell="H6" sqref="H6"/>
    </sheetView>
  </sheetViews>
  <sheetFormatPr defaultRowHeight="12.75" x14ac:dyDescent="0.2"/>
  <cols>
    <col min="1" max="11" width="9" style="5" customWidth="1"/>
    <col min="12" max="12" width="4" style="23" customWidth="1"/>
    <col min="13" max="13" width="5.85546875" style="38" customWidth="1"/>
    <col min="14" max="14" width="4.42578125" style="36" customWidth="1"/>
    <col min="15" max="17" width="4.42578125" style="38" customWidth="1"/>
    <col min="18" max="18" width="3.5703125" style="42" customWidth="1"/>
    <col min="19" max="19" width="5.42578125" style="42" customWidth="1"/>
    <col min="20" max="20" width="6.5703125" style="44" customWidth="1"/>
    <col min="21" max="21" width="6.7109375" style="44" customWidth="1"/>
    <col min="22" max="30" width="6.5703125" style="44" customWidth="1"/>
    <col min="31" max="171" width="9.140625" style="13"/>
    <col min="172" max="16384" width="9.140625" style="5"/>
  </cols>
  <sheetData>
    <row r="1" spans="1:185" x14ac:dyDescent="0.2">
      <c r="A1" s="1"/>
      <c r="B1" s="2" t="s">
        <v>1</v>
      </c>
      <c r="C1" s="3" t="s">
        <v>82</v>
      </c>
      <c r="D1" s="1"/>
      <c r="E1" s="1"/>
      <c r="F1" s="2" t="s">
        <v>8</v>
      </c>
      <c r="G1" s="4">
        <f>X1</f>
        <v>1</v>
      </c>
      <c r="H1" s="1"/>
      <c r="I1" s="1"/>
      <c r="J1" s="1"/>
      <c r="K1" s="1"/>
      <c r="L1" s="5"/>
      <c r="M1" s="33" t="s">
        <v>32</v>
      </c>
      <c r="N1" s="33" t="s">
        <v>33</v>
      </c>
      <c r="O1" s="33" t="s">
        <v>34</v>
      </c>
      <c r="P1" s="33" t="s">
        <v>34</v>
      </c>
      <c r="Q1" s="33" t="s">
        <v>34</v>
      </c>
      <c r="R1" s="33" t="s">
        <v>35</v>
      </c>
      <c r="S1" s="34" t="s">
        <v>36</v>
      </c>
      <c r="T1" s="35" t="s">
        <v>37</v>
      </c>
      <c r="U1" s="5"/>
      <c r="V1" s="5"/>
      <c r="W1" s="6" t="s">
        <v>38</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75</v>
      </c>
      <c r="H2" s="1"/>
      <c r="I2" s="1"/>
      <c r="J2" s="1"/>
      <c r="K2" s="1"/>
      <c r="L2" s="5"/>
      <c r="M2" s="36" t="s">
        <v>39</v>
      </c>
      <c r="N2" s="36" t="s">
        <v>39</v>
      </c>
      <c r="O2" s="36" t="s">
        <v>33</v>
      </c>
      <c r="P2" s="36" t="s">
        <v>33</v>
      </c>
      <c r="Q2" s="36" t="s">
        <v>33</v>
      </c>
      <c r="R2" s="36" t="s">
        <v>39</v>
      </c>
      <c r="S2" s="37" t="s">
        <v>39</v>
      </c>
      <c r="T2" s="38"/>
      <c r="U2" s="5"/>
      <c r="V2" s="5"/>
      <c r="W2" s="6" t="s">
        <v>40</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83</v>
      </c>
      <c r="D3" s="1"/>
      <c r="E3" s="1"/>
      <c r="F3" s="2" t="s">
        <v>4</v>
      </c>
      <c r="G3" s="3" t="s">
        <v>41</v>
      </c>
      <c r="H3" s="1"/>
      <c r="I3" s="1"/>
      <c r="J3" s="1"/>
      <c r="K3" s="1"/>
      <c r="L3" s="5"/>
      <c r="M3" s="36"/>
      <c r="O3" s="36"/>
      <c r="P3" s="36"/>
      <c r="Q3" s="36"/>
      <c r="R3" s="36"/>
      <c r="S3" s="37"/>
      <c r="T3" s="38"/>
      <c r="U3" s="5"/>
      <c r="V3" s="5"/>
      <c r="W3" s="6" t="s">
        <v>42</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76</v>
      </c>
      <c r="H4" s="1"/>
      <c r="I4" s="1"/>
      <c r="J4" s="1"/>
      <c r="K4" s="1"/>
      <c r="L4" s="5"/>
      <c r="M4" s="36"/>
      <c r="O4" s="36"/>
      <c r="P4" s="36"/>
      <c r="Q4" s="39"/>
      <c r="R4" s="40"/>
      <c r="S4" s="41"/>
      <c r="T4" s="38"/>
      <c r="U4" s="5"/>
      <c r="V4" s="5"/>
      <c r="W4" s="6" t="s">
        <v>42</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43</v>
      </c>
      <c r="D5" s="1"/>
      <c r="E5" s="2"/>
      <c r="F5" s="1"/>
      <c r="G5" s="1"/>
      <c r="H5" s="1"/>
      <c r="I5" s="1"/>
      <c r="J5" s="1"/>
      <c r="K5" s="1"/>
      <c r="L5" s="5"/>
      <c r="M5" s="36"/>
      <c r="O5" s="36"/>
      <c r="P5" s="36"/>
      <c r="Q5" s="39"/>
      <c r="R5" s="40"/>
      <c r="S5" s="41"/>
      <c r="T5" s="38"/>
      <c r="U5" s="5"/>
      <c r="V5" s="5"/>
      <c r="W5" s="6" t="s">
        <v>42</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6"/>
      <c r="O6" s="36"/>
      <c r="P6" s="36"/>
      <c r="Q6" s="39"/>
      <c r="R6" s="40"/>
      <c r="S6" s="41"/>
      <c r="T6" s="38"/>
      <c r="U6" s="5"/>
      <c r="V6" s="5"/>
      <c r="W6" s="6" t="s">
        <v>44</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6"/>
      <c r="O7" s="36"/>
      <c r="P7" s="36"/>
      <c r="Q7" s="39"/>
      <c r="R7" s="40"/>
      <c r="S7" s="41"/>
      <c r="T7" s="38"/>
      <c r="U7" s="5"/>
      <c r="V7" s="5"/>
      <c r="W7" s="6" t="s">
        <v>45</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46</v>
      </c>
      <c r="J8" s="11" t="str">
        <f>$G$2</f>
        <v>AA-SM-026-045</v>
      </c>
      <c r="K8" s="12"/>
      <c r="L8" s="13"/>
      <c r="M8" s="36"/>
      <c r="O8" s="36"/>
      <c r="P8" s="36"/>
      <c r="S8" s="43"/>
      <c r="T8" s="42"/>
      <c r="AD8" s="45"/>
    </row>
    <row r="9" spans="1:185" s="47" customFormat="1" x14ac:dyDescent="0.2">
      <c r="A9" s="5"/>
      <c r="B9" s="5"/>
      <c r="C9" s="5"/>
      <c r="D9" s="5"/>
      <c r="E9" s="6" t="s">
        <v>2</v>
      </c>
      <c r="F9" s="10" t="str">
        <f>$C$2</f>
        <v>R. Abbott</v>
      </c>
      <c r="G9" s="5"/>
      <c r="H9" s="10"/>
      <c r="I9" s="6" t="s">
        <v>47</v>
      </c>
      <c r="J9" s="12" t="str">
        <f>$G$3</f>
        <v>A</v>
      </c>
      <c r="K9" s="12"/>
      <c r="L9" s="13"/>
      <c r="M9" s="36">
        <v>1</v>
      </c>
      <c r="N9" s="36"/>
      <c r="O9" s="36"/>
      <c r="P9" s="36"/>
      <c r="Q9" s="46"/>
      <c r="R9" s="42"/>
      <c r="S9" s="43"/>
      <c r="T9" s="42"/>
      <c r="U9" s="44"/>
      <c r="V9" s="44"/>
      <c r="W9" s="44"/>
      <c r="X9" s="44"/>
      <c r="Y9" s="44"/>
      <c r="Z9" s="44"/>
      <c r="AA9" s="44"/>
      <c r="AB9" s="44"/>
      <c r="AC9" s="44"/>
      <c r="AD9" s="4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48</v>
      </c>
      <c r="J10" s="7" t="str">
        <f>L10&amp;" of "&amp;$G$1</f>
        <v>1 of 1</v>
      </c>
      <c r="K10" s="10"/>
      <c r="L10" s="13">
        <f>SUM($M$1:M9)</f>
        <v>1</v>
      </c>
      <c r="M10" s="36"/>
      <c r="O10" s="36"/>
      <c r="P10" s="36"/>
      <c r="S10" s="43"/>
      <c r="T10" s="4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row>
    <row r="11" spans="1:185" x14ac:dyDescent="0.2">
      <c r="E11" s="6" t="s">
        <v>49</v>
      </c>
      <c r="F11" s="10" t="str">
        <f>$C$5</f>
        <v>STANDARD SPREADSHEET METHOD</v>
      </c>
      <c r="I11" s="14"/>
      <c r="J11" s="7"/>
      <c r="L11" s="5"/>
      <c r="M11" s="36"/>
      <c r="O11" s="36"/>
      <c r="P11" s="36"/>
      <c r="S11" s="43"/>
      <c r="T11" s="4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row>
    <row r="12" spans="1:185" ht="15.75" x14ac:dyDescent="0.25">
      <c r="A12" s="48"/>
      <c r="B12" s="15" t="str">
        <f>$G$4</f>
        <v>BEAM ANALYSIS - FRAMEWORK - VERTICAL UNIFORM RUNNING LOAD, SIMPLE SUPPORT</v>
      </c>
      <c r="C12" s="48"/>
      <c r="D12" s="48"/>
      <c r="E12" s="48"/>
      <c r="F12" s="48"/>
      <c r="G12" s="48"/>
      <c r="H12" s="48"/>
      <c r="I12" s="48"/>
      <c r="J12" s="48"/>
      <c r="K12" s="48"/>
      <c r="S12" s="43"/>
      <c r="T12" s="4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row>
    <row r="13" spans="1:185" x14ac:dyDescent="0.2">
      <c r="A13" s="78"/>
      <c r="B13" s="103" t="s">
        <v>77</v>
      </c>
      <c r="C13" s="103"/>
      <c r="D13" s="103"/>
      <c r="E13" s="78" t="s">
        <v>78</v>
      </c>
      <c r="F13" s="83"/>
      <c r="G13" s="83"/>
      <c r="S13" s="43"/>
      <c r="T13" s="42"/>
    </row>
    <row r="14" spans="1:185" x14ac:dyDescent="0.2">
      <c r="E14" s="1"/>
      <c r="F14" s="1"/>
      <c r="G14" s="1"/>
      <c r="H14" s="1"/>
      <c r="I14" s="1"/>
      <c r="J14" s="1"/>
      <c r="K14" s="1"/>
    </row>
    <row r="15" spans="1:185" x14ac:dyDescent="0.2">
      <c r="B15" s="1"/>
      <c r="C15" s="49"/>
      <c r="D15" s="1"/>
      <c r="E15" s="1"/>
      <c r="F15" s="10" t="s">
        <v>50</v>
      </c>
      <c r="G15" s="6" t="s">
        <v>51</v>
      </c>
      <c r="H15" s="79">
        <v>10</v>
      </c>
      <c r="I15" s="5" t="s">
        <v>52</v>
      </c>
      <c r="K15" s="23"/>
      <c r="L15" s="38"/>
    </row>
    <row r="16" spans="1:185" x14ac:dyDescent="0.2">
      <c r="B16" s="1"/>
      <c r="C16" s="1"/>
      <c r="D16" s="1"/>
      <c r="E16" s="2"/>
      <c r="G16" s="6" t="s">
        <v>55</v>
      </c>
      <c r="H16" s="79">
        <v>10</v>
      </c>
      <c r="I16" s="5" t="s">
        <v>54</v>
      </c>
      <c r="K16" s="23"/>
      <c r="L16" s="38"/>
    </row>
    <row r="17" spans="1:12" x14ac:dyDescent="0.2">
      <c r="G17" s="6" t="s">
        <v>59</v>
      </c>
      <c r="H17" s="80">
        <v>35</v>
      </c>
      <c r="I17" s="5" t="s">
        <v>60</v>
      </c>
      <c r="K17" s="23"/>
      <c r="L17" s="38"/>
    </row>
    <row r="18" spans="1:12" x14ac:dyDescent="0.2">
      <c r="G18" s="50" t="s">
        <v>57</v>
      </c>
      <c r="H18" s="80">
        <v>50</v>
      </c>
      <c r="I18" s="51" t="s">
        <v>81</v>
      </c>
      <c r="K18" s="23"/>
      <c r="L18" s="38"/>
    </row>
    <row r="19" spans="1:12" x14ac:dyDescent="0.2">
      <c r="B19" s="1"/>
      <c r="G19" s="6" t="s">
        <v>58</v>
      </c>
      <c r="H19" s="79">
        <v>65</v>
      </c>
      <c r="I19" s="5" t="s">
        <v>74</v>
      </c>
      <c r="L19" s="38"/>
    </row>
    <row r="20" spans="1:12" x14ac:dyDescent="0.2">
      <c r="B20" s="1"/>
      <c r="G20" s="55" t="s">
        <v>62</v>
      </c>
      <c r="H20" s="81">
        <v>10</v>
      </c>
      <c r="I20" s="56" t="s">
        <v>63</v>
      </c>
      <c r="L20" s="38"/>
    </row>
    <row r="21" spans="1:12" x14ac:dyDescent="0.2">
      <c r="B21" s="1"/>
      <c r="C21" s="49"/>
      <c r="D21" s="50"/>
      <c r="E21" s="52"/>
      <c r="F21" s="50"/>
      <c r="G21" s="6" t="s">
        <v>64</v>
      </c>
      <c r="H21" s="80">
        <v>10</v>
      </c>
      <c r="I21" s="5" t="s">
        <v>63</v>
      </c>
      <c r="J21" s="53"/>
      <c r="K21" s="23"/>
      <c r="L21" s="38"/>
    </row>
    <row r="22" spans="1:12" x14ac:dyDescent="0.2">
      <c r="B22" s="1"/>
      <c r="C22" s="1"/>
      <c r="D22" s="50"/>
      <c r="E22" s="52"/>
      <c r="F22" s="50"/>
      <c r="J22" s="1"/>
      <c r="K22" s="23"/>
      <c r="L22" s="38"/>
    </row>
    <row r="23" spans="1:12" x14ac:dyDescent="0.2">
      <c r="B23" s="1"/>
      <c r="C23" s="1"/>
      <c r="F23" s="54"/>
      <c r="G23" s="77" t="s">
        <v>53</v>
      </c>
      <c r="H23" s="82">
        <f>H15+H16</f>
        <v>20</v>
      </c>
      <c r="I23" s="78" t="s">
        <v>54</v>
      </c>
      <c r="K23" s="23"/>
      <c r="L23" s="38"/>
    </row>
    <row r="24" spans="1:12" x14ac:dyDescent="0.2">
      <c r="B24" s="1"/>
      <c r="C24" s="1"/>
      <c r="D24" s="50"/>
      <c r="J24" s="50"/>
      <c r="K24" s="23"/>
    </row>
    <row r="25" spans="1:12" x14ac:dyDescent="0.2">
      <c r="B25" s="1"/>
      <c r="C25" s="49"/>
      <c r="D25" s="1"/>
      <c r="E25" s="1"/>
      <c r="F25" s="54"/>
      <c r="J25" s="50"/>
      <c r="K25" s="1"/>
    </row>
    <row r="26" spans="1:12" x14ac:dyDescent="0.2">
      <c r="B26" s="1"/>
      <c r="C26" s="1"/>
      <c r="D26" s="1"/>
      <c r="E26" s="2"/>
      <c r="F26" s="54"/>
      <c r="K26" s="1"/>
    </row>
    <row r="27" spans="1:12" x14ac:dyDescent="0.2">
      <c r="F27" s="58"/>
    </row>
    <row r="29" spans="1:12" x14ac:dyDescent="0.2">
      <c r="B29" s="1"/>
      <c r="F29" s="1"/>
      <c r="G29" s="1"/>
      <c r="H29" s="1"/>
      <c r="I29" s="1"/>
      <c r="J29" s="1"/>
      <c r="K29" s="1"/>
    </row>
    <row r="30" spans="1:12" x14ac:dyDescent="0.2">
      <c r="A30" s="1"/>
      <c r="G30" s="1"/>
      <c r="H30" s="1"/>
      <c r="I30" s="1"/>
      <c r="J30" s="1"/>
      <c r="K30" s="1"/>
    </row>
    <row r="31" spans="1:12" x14ac:dyDescent="0.2">
      <c r="A31" s="1"/>
      <c r="B31" s="49" t="s">
        <v>65</v>
      </c>
      <c r="E31" s="53"/>
      <c r="F31" s="1"/>
      <c r="I31" s="53"/>
      <c r="J31" s="50"/>
      <c r="K31" s="1"/>
    </row>
    <row r="32" spans="1:12" x14ac:dyDescent="0.2">
      <c r="A32" s="6" t="s">
        <v>66</v>
      </c>
      <c r="B32" s="5" t="str">
        <f ca="1">[1]!xlv(B34)</f>
        <v>I₂ × h / (I₁ × L)</v>
      </c>
      <c r="C32" s="59"/>
      <c r="D32" s="6" t="s">
        <v>56</v>
      </c>
      <c r="E32" s="5" t="str">
        <f ca="1">[1]!xlv(E34)</f>
        <v>(L - (a / 2) - (b / 2))</v>
      </c>
      <c r="K32" s="1"/>
    </row>
    <row r="33" spans="1:11" x14ac:dyDescent="0.2">
      <c r="A33" s="6" t="s">
        <v>67</v>
      </c>
      <c r="B33" s="5" t="str">
        <f>[1]!xln(B34)</f>
        <v>10 × 50 / (10 × 35)</v>
      </c>
      <c r="D33" s="6" t="s">
        <v>67</v>
      </c>
      <c r="E33" s="5" t="str">
        <f>[1]!xln(E34)</f>
        <v>(35 - (10 / 2) - (20 / 2))</v>
      </c>
      <c r="H33" s="54"/>
      <c r="I33" s="54"/>
      <c r="J33" s="2"/>
      <c r="K33" s="1"/>
    </row>
    <row r="34" spans="1:11" x14ac:dyDescent="0.2">
      <c r="A34" s="6" t="s">
        <v>66</v>
      </c>
      <c r="B34" s="61">
        <f>H21*H18/(H20*H17)</f>
        <v>1.4285714285714286</v>
      </c>
      <c r="D34" s="6" t="s">
        <v>56</v>
      </c>
      <c r="E34" s="5">
        <f>(H17-(H15/2)-(H23/2))</f>
        <v>20</v>
      </c>
      <c r="F34" s="5" t="s">
        <v>54</v>
      </c>
      <c r="G34" s="54"/>
      <c r="J34" s="50"/>
      <c r="K34" s="1"/>
    </row>
    <row r="35" spans="1:11" x14ac:dyDescent="0.2">
      <c r="J35" s="60"/>
      <c r="K35" s="1"/>
    </row>
    <row r="36" spans="1:11" x14ac:dyDescent="0.2">
      <c r="A36" s="84" t="s">
        <v>79</v>
      </c>
      <c r="B36" s="85" t="str">
        <f ca="1">[1]!xlv(B38)</f>
        <v xml:space="preserve"> - w × c / (24 × L) × ((24 × (d³ / L)) - 6 × (b × c² / L) + 3 × (c² / L) + 4 × c² - 24 × d²)</v>
      </c>
      <c r="C36" s="85"/>
      <c r="D36" s="85"/>
      <c r="E36" s="85"/>
      <c r="F36" s="85"/>
      <c r="G36" s="85"/>
      <c r="H36" s="85"/>
      <c r="I36" s="85"/>
      <c r="J36" s="85"/>
      <c r="K36" s="85"/>
    </row>
    <row r="37" spans="1:11" x14ac:dyDescent="0.2">
      <c r="A37" s="86" t="s">
        <v>67</v>
      </c>
      <c r="B37" s="85" t="str">
        <f>[1]!xln(B38)</f>
        <v xml:space="preserve"> - 65 × 10 / (24 × 35) × ((24 × (20³ / 35)) - 6 × (20 × 10² / 35) + 3 × (10² / 35) + 4 × 10² - 24 × 20²)</v>
      </c>
      <c r="C37" s="87"/>
      <c r="D37" s="87"/>
      <c r="E37" s="85"/>
      <c r="F37" s="88"/>
      <c r="G37" s="88"/>
      <c r="H37" s="89"/>
      <c r="I37" s="88"/>
      <c r="J37" s="88"/>
      <c r="K37" s="88"/>
    </row>
    <row r="38" spans="1:11" x14ac:dyDescent="0.2">
      <c r="A38" s="84" t="s">
        <v>79</v>
      </c>
      <c r="B38" s="90">
        <f>-H19*H16/(24*H17)*((24*(E34^3/H17))-6*(H23*H16^2/H17)+3*(H16^2/H17)+4*H16^2-24*E34^2)</f>
        <v>3132.8231292517007</v>
      </c>
      <c r="C38" s="91"/>
      <c r="D38" s="91"/>
      <c r="E38" s="92"/>
      <c r="F38" s="93"/>
      <c r="G38" s="94"/>
      <c r="H38" s="94"/>
      <c r="I38" s="94"/>
      <c r="J38" s="94"/>
      <c r="K38" s="88"/>
    </row>
    <row r="39" spans="1:11" x14ac:dyDescent="0.2">
      <c r="A39" s="85"/>
      <c r="B39" s="91"/>
      <c r="C39" s="91"/>
      <c r="D39" s="91"/>
      <c r="E39" s="91"/>
      <c r="F39" s="94"/>
      <c r="G39" s="94"/>
      <c r="H39" s="94"/>
      <c r="I39" s="95"/>
      <c r="J39" s="96"/>
      <c r="K39" s="88"/>
    </row>
    <row r="40" spans="1:11" x14ac:dyDescent="0.2">
      <c r="A40" s="86" t="s">
        <v>80</v>
      </c>
      <c r="B40" s="91" t="str">
        <f ca="1">[1]!xlv(B43)</f>
        <v>w × c / (24 × L) × ((24 × (d³ / L)) - (6 × ((b × c²) / L)) + (3 × c³ / L + 2 × c² - 48 × d² + 24 × d × L))</v>
      </c>
      <c r="C40" s="91"/>
      <c r="D40" s="91"/>
      <c r="E40" s="97"/>
      <c r="F40" s="93"/>
      <c r="G40" s="94"/>
      <c r="H40" s="94"/>
      <c r="I40" s="94"/>
      <c r="J40" s="98"/>
      <c r="K40" s="88"/>
    </row>
    <row r="41" spans="1:11" x14ac:dyDescent="0.2">
      <c r="A41" s="86" t="s">
        <v>67</v>
      </c>
      <c r="B41" s="104" t="str">
        <f>[1]!xln(B43)</f>
        <v>65 × 10 / (24 × 35) × ((24 × (20³ / 35)) - (6 × ((20 × 10²) / 35)) + (3 × 10³ / 35 + 2 × 10² - 48 × 20² + 24 × 20 × 35))</v>
      </c>
      <c r="C41" s="104"/>
      <c r="D41" s="104"/>
      <c r="E41" s="104"/>
      <c r="F41" s="104"/>
      <c r="G41" s="104"/>
      <c r="H41" s="104"/>
      <c r="I41" s="104"/>
      <c r="J41" s="104"/>
      <c r="K41" s="88"/>
    </row>
    <row r="42" spans="1:11" x14ac:dyDescent="0.2">
      <c r="A42" s="88"/>
      <c r="B42" s="104"/>
      <c r="C42" s="104"/>
      <c r="D42" s="104"/>
      <c r="E42" s="104"/>
      <c r="F42" s="104"/>
      <c r="G42" s="104"/>
      <c r="H42" s="104"/>
      <c r="I42" s="104"/>
      <c r="J42" s="104"/>
      <c r="K42" s="88"/>
    </row>
    <row r="43" spans="1:11" x14ac:dyDescent="0.2">
      <c r="A43" s="86" t="s">
        <v>80</v>
      </c>
      <c r="B43" s="99">
        <f>H19*H16/(24*H17)*((24*(E34^3/H17))-(6*((H23*H16^2)/H17))+(3*H16^3/H17+2*H16^2-48*E34^2+24*E34*H17))</f>
        <v>2343.537414965987</v>
      </c>
      <c r="C43" s="91"/>
      <c r="D43" s="91"/>
      <c r="E43" s="91"/>
      <c r="F43" s="93"/>
      <c r="G43" s="94"/>
      <c r="H43" s="94"/>
      <c r="I43" s="94"/>
      <c r="J43" s="98"/>
      <c r="K43" s="88"/>
    </row>
    <row r="46" spans="1:11" x14ac:dyDescent="0.2">
      <c r="A46" s="2" t="s">
        <v>68</v>
      </c>
      <c r="B46" s="62" t="str">
        <f ca="1">[1]!xlv(B48)</f>
        <v>w × c × d / L</v>
      </c>
    </row>
    <row r="47" spans="1:11" x14ac:dyDescent="0.2">
      <c r="A47" s="6" t="s">
        <v>67</v>
      </c>
      <c r="B47" s="61" t="str">
        <f>[1]!xln(B48)</f>
        <v>65 × 10 × 20 / 35</v>
      </c>
    </row>
    <row r="48" spans="1:11" x14ac:dyDescent="0.2">
      <c r="A48" s="2" t="s">
        <v>68</v>
      </c>
      <c r="B48" s="61">
        <f>H19*H16*E34/H17</f>
        <v>371.42857142857144</v>
      </c>
      <c r="C48" s="5" t="s">
        <v>61</v>
      </c>
      <c r="H48" s="63"/>
      <c r="I48" s="63"/>
      <c r="J48" s="50"/>
    </row>
    <row r="49" spans="1:11" x14ac:dyDescent="0.2">
      <c r="B49" s="61"/>
      <c r="G49" s="55"/>
      <c r="I49" s="57"/>
    </row>
    <row r="50" spans="1:11" ht="14.25" x14ac:dyDescent="0.25">
      <c r="A50" s="2" t="s">
        <v>69</v>
      </c>
      <c r="B50" s="5" t="str">
        <f ca="1">[1]!xlv(B52)</f>
        <v>(w × c) - VA</v>
      </c>
      <c r="I50" s="57"/>
    </row>
    <row r="51" spans="1:11" x14ac:dyDescent="0.2">
      <c r="A51" s="6" t="s">
        <v>67</v>
      </c>
      <c r="B51" s="5" t="str">
        <f>[1]!xln(B52)</f>
        <v>(65 × 10) - 371</v>
      </c>
      <c r="H51" s="57"/>
    </row>
    <row r="52" spans="1:11" ht="14.25" x14ac:dyDescent="0.25">
      <c r="A52" s="2" t="s">
        <v>69</v>
      </c>
      <c r="B52" s="64">
        <f>(H19*H16)-B48</f>
        <v>278.57142857142856</v>
      </c>
      <c r="C52" s="5" t="s">
        <v>61</v>
      </c>
      <c r="H52" s="57"/>
    </row>
    <row r="53" spans="1:11" x14ac:dyDescent="0.2">
      <c r="B53" s="50"/>
      <c r="G53" s="63"/>
    </row>
    <row r="54" spans="1:11" x14ac:dyDescent="0.2">
      <c r="A54" s="2" t="s">
        <v>70</v>
      </c>
      <c r="B54" s="62" t="str">
        <f ca="1">[1]!xlv(B56)</f>
        <v>(3 / (2 × h)) × ((X₁ + X₂) / (2 × K + 3))</v>
      </c>
      <c r="F54" s="54"/>
      <c r="G54" s="55"/>
    </row>
    <row r="55" spans="1:11" x14ac:dyDescent="0.2">
      <c r="A55" s="6" t="s">
        <v>67</v>
      </c>
      <c r="B55" s="61" t="str">
        <f>[1]!xln(B56)</f>
        <v>(3 / (2 × 50)) × ((3133 + 2344) / (2 × 1.43 + 3))</v>
      </c>
      <c r="C55" s="65"/>
      <c r="D55" s="53"/>
      <c r="G55" s="55"/>
    </row>
    <row r="56" spans="1:11" x14ac:dyDescent="0.2">
      <c r="A56" s="2" t="s">
        <v>70</v>
      </c>
      <c r="B56" s="64">
        <f>(3/(2*H18))*((B38+B43)/(2*B34+3))</f>
        <v>28.049651567944249</v>
      </c>
      <c r="C56" s="5" t="s">
        <v>61</v>
      </c>
    </row>
    <row r="57" spans="1:11" x14ac:dyDescent="0.2">
      <c r="A57" s="48"/>
      <c r="B57" s="13"/>
      <c r="C57" s="66"/>
      <c r="D57" s="48"/>
      <c r="E57" s="48"/>
      <c r="F57" s="48"/>
      <c r="G57" s="66"/>
      <c r="H57" s="48"/>
      <c r="I57" s="48"/>
      <c r="J57" s="48"/>
      <c r="K57" s="48"/>
    </row>
    <row r="58" spans="1:11" x14ac:dyDescent="0.2">
      <c r="A58" s="67" t="s">
        <v>71</v>
      </c>
      <c r="B58" s="67"/>
      <c r="C58" s="67"/>
      <c r="D58" s="67"/>
      <c r="E58" s="67"/>
      <c r="F58" s="67"/>
      <c r="G58" s="68"/>
      <c r="H58" s="68"/>
      <c r="I58" s="68"/>
      <c r="J58" s="68"/>
      <c r="K58" s="69"/>
    </row>
    <row r="59" spans="1:11" x14ac:dyDescent="0.2">
      <c r="A59" s="70"/>
      <c r="B59" s="70"/>
      <c r="C59" s="70"/>
      <c r="D59" s="71"/>
      <c r="E59" s="71"/>
      <c r="F59" s="72" t="s">
        <v>72</v>
      </c>
      <c r="G59" s="73" t="s">
        <v>73</v>
      </c>
      <c r="H59" s="74"/>
      <c r="I59" s="75"/>
      <c r="J59" s="75"/>
      <c r="K59" s="76"/>
    </row>
  </sheetData>
  <mergeCells count="2">
    <mergeCell ref="B13:D13"/>
    <mergeCell ref="B41:J42"/>
  </mergeCells>
  <hyperlinks>
    <hyperlink ref="G59" r:id="rId1" xr:uid="{00000000-0004-0000-0100-000000000000}"/>
    <hyperlink ref="B13" r:id="rId2" display=" (NASA TM X-73305, 1975)" xr:uid="{00000000-0004-0000-0100-00000100000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2017-08-27T16:02:41Z</dcterms:modified>
  <cp:category>Engineering Spreadsheets</cp:category>
</cp:coreProperties>
</file>