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MAIN!$A$8:$K$111</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64" i="41" l="1"/>
  <c r="F63" i="41"/>
  <c r="F62" i="41"/>
  <c r="J61" i="41"/>
  <c r="F61" i="41"/>
  <c r="J60" i="41"/>
  <c r="F60" i="41"/>
  <c r="H25" i="41"/>
  <c r="B34" i="41" s="1"/>
  <c r="B12" i="41"/>
  <c r="F11" i="41"/>
  <c r="L10" i="41"/>
  <c r="F10" i="41"/>
  <c r="J9" i="41"/>
  <c r="F9" i="41"/>
  <c r="J8" i="41"/>
  <c r="F8" i="41"/>
  <c r="X7" i="41"/>
  <c r="X6" i="41"/>
  <c r="X5" i="41"/>
  <c r="X4" i="41"/>
  <c r="X3" i="41"/>
  <c r="X2" i="41"/>
  <c r="X1" i="41"/>
  <c r="G1" i="41" s="1"/>
  <c r="B32" i="41"/>
  <c r="B33" i="41"/>
  <c r="J62" i="41" l="1"/>
  <c r="J10" i="41"/>
  <c r="H26" i="41"/>
  <c r="C12" i="40"/>
  <c r="B44" i="41" l="1"/>
  <c r="B38" i="41"/>
  <c r="B42" i="41"/>
  <c r="B40" i="41"/>
  <c r="B36" i="41"/>
  <c r="B37" i="41"/>
  <c r="B54" i="41" l="1"/>
  <c r="B49" i="41"/>
  <c r="B73" i="41"/>
  <c r="B52" i="41"/>
  <c r="B51" i="41"/>
  <c r="B47" i="41"/>
  <c r="B46" i="41"/>
  <c r="B71" i="41"/>
  <c r="B72" i="41"/>
  <c r="B69" i="41" l="1"/>
  <c r="F34" i="41"/>
  <c r="F33" i="41"/>
  <c r="F32" i="41"/>
  <c r="B68" i="41"/>
  <c r="B67" i="41"/>
</calcChain>
</file>

<file path=xl/sharedStrings.xml><?xml version="1.0" encoding="utf-8"?>
<sst xmlns="http://schemas.openxmlformats.org/spreadsheetml/2006/main" count="143" uniqueCount="86">
  <si>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</si>
  <si>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</si>
  <si>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</si>
  <si>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</si>
  <si>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</si>
  <si>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</si>
  <si>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</si>
  <si>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</si>
  <si>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</si>
  <si>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</si>
  <si>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</si>
  <si>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</si>
  <si>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</si>
  <si>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</si>
  <si>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</si>
  <si>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</si>
  <si>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</si>
  <si>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</si>
  <si>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</si>
  <si>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</si>
  <si>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</si>
  <si>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</si>
  <si>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</si>
  <si>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</si>
  <si>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</si>
  <si>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</si>
  <si>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</si>
  <si>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</si>
  <si>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</si>
  <si>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</si>
  <si>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</si>
  <si>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</si>
  <si>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</si>
  <si>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</si>
  <si>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</si>
  <si>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</si>
  <si>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</si>
  <si>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</si>
  <si>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</si>
  <si>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</si>
  <si>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AA-SM-026-053</t>
  </si>
  <si>
    <t>No</t>
  </si>
  <si>
    <t>Total Title No:</t>
  </si>
  <si>
    <t>27/08/2017</t>
  </si>
  <si>
    <t>A</t>
  </si>
  <si>
    <t>Total Sub No:</t>
  </si>
  <si>
    <t>FRAMEWORK ANALYSIS - VERTICAL TRIANGLE DIST. LOAD, LOWER PEAK,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</si>
  <si>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</si>
  <si>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</si>
  <si>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</si>
  <si>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</si>
  <si>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</si>
  <si>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</si>
  <si>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</si>
  <si>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</si>
  <si>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</si>
  <si>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</si>
  <si>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</si>
  <si>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</si>
  <si>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</si>
  <si>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</si>
  <si>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c =</t>
  </si>
  <si>
    <t>w =</t>
  </si>
  <si>
    <t>L =</t>
  </si>
  <si>
    <t xml:space="preserve">I₁ = </t>
  </si>
  <si>
    <t>in⁴ (Beam 2nd Moment of Area)</t>
  </si>
  <si>
    <t>I₂ =</t>
  </si>
  <si>
    <t>h =</t>
  </si>
  <si>
    <t>in (Height of Framework)</t>
  </si>
  <si>
    <t>d =</t>
  </si>
  <si>
    <t>Results</t>
  </si>
  <si>
    <t>K =</t>
  </si>
  <si>
    <t>=</t>
  </si>
  <si>
    <t>V =</t>
  </si>
  <si>
    <r>
      <t>V</t>
    </r>
    <r>
      <rPr>
        <sz val="7"/>
        <rFont val="Calibri"/>
        <family val="2"/>
        <scheme val="minor"/>
      </rPr>
      <t xml:space="preserve"> </t>
    </r>
    <r>
      <rPr>
        <sz val="10"/>
        <rFont val="Calibri"/>
        <family val="2"/>
        <scheme val="minor"/>
      </rPr>
      <t>=</t>
    </r>
  </si>
  <si>
    <t>lb</t>
  </si>
  <si>
    <t>X₈ =</t>
  </si>
  <si>
    <t>X₉ =</t>
  </si>
  <si>
    <r>
      <t>M</t>
    </r>
    <r>
      <rPr>
        <vertAlign val="subscript"/>
        <sz val="10"/>
        <rFont val="Calibri"/>
        <family val="2"/>
        <scheme val="minor"/>
      </rPr>
      <t>A</t>
    </r>
    <r>
      <rPr>
        <sz val="10"/>
        <rFont val="Calibri"/>
        <family val="2"/>
        <scheme val="minor"/>
      </rPr>
      <t xml:space="preserve"> =</t>
    </r>
  </si>
  <si>
    <t>inlb</t>
  </si>
  <si>
    <r>
      <t>M</t>
    </r>
    <r>
      <rPr>
        <vertAlign val="subscript"/>
        <sz val="10"/>
        <rFont val="Calibri"/>
        <family val="2"/>
        <scheme val="minor"/>
      </rPr>
      <t>F</t>
    </r>
    <r>
      <rPr>
        <sz val="10"/>
        <rFont val="Calibri"/>
        <family val="2"/>
        <scheme val="minor"/>
      </rPr>
      <t xml:space="preserve"> =</t>
    </r>
  </si>
  <si>
    <t>To display formula values or variables using the xln &amp; xlv functions, you need the XL-Viking add-in.</t>
  </si>
  <si>
    <t>The free version is available here:</t>
  </si>
  <si>
    <t>www.XL-Viking.com</t>
  </si>
  <si>
    <r>
      <t>H</t>
    </r>
    <r>
      <rPr>
        <vertAlign val="subscript"/>
        <sz val="10"/>
        <rFont val="Calibri"/>
        <family val="2"/>
        <scheme val="minor"/>
      </rPr>
      <t>A</t>
    </r>
    <r>
      <rPr>
        <sz val="7"/>
        <rFont val="Calibri"/>
        <family val="2"/>
        <scheme val="minor"/>
      </rPr>
      <t xml:space="preserve"> </t>
    </r>
    <r>
      <rPr>
        <sz val="10"/>
        <rFont val="Calibri"/>
        <family val="2"/>
        <scheme val="minor"/>
      </rPr>
      <t>=</t>
    </r>
  </si>
  <si>
    <r>
      <t>H</t>
    </r>
    <r>
      <rPr>
        <vertAlign val="subscript"/>
        <sz val="10"/>
        <rFont val="Calibri"/>
        <family val="2"/>
        <scheme val="minor"/>
      </rPr>
      <t>F</t>
    </r>
    <r>
      <rPr>
        <sz val="7"/>
        <rFont val="Calibri"/>
        <family val="2"/>
        <scheme val="minor"/>
      </rPr>
      <t xml:space="preserve"> </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</si>
</sst>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7">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6" fillId="0" borderId="0" xfId="3" applyFont="1" applyProtection="1">
      <protection locked="0"/>
    </xf>
    <xf numFmtId="164" fontId="14" fillId="0" borderId="0" xfId="3" applyNumberFormat="1" applyFont="1" applyBorder="1"/>
    <xf numFmtId="0" fontId="5" fillId="0" borderId="5" xfId="3" applyFont="1" applyBorder="1"/>
    <xf numFmtId="164" fontId="14" fillId="0" borderId="0" xfId="3" applyNumberFormat="1" applyFont="1" applyBorder="1" applyAlignment="1" applyProtection="1">
      <alignment horizontal="righ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0" fontId="5" fillId="0" borderId="0" xfId="3" applyFont="1" applyBorder="1" applyAlignment="1" applyProtection="1">
      <alignment horizontal="right" vertical="center"/>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64" fontId="5" fillId="0" borderId="0" xfId="3" applyNumberFormat="1" applyFont="1" applyBorder="1"/>
    <xf numFmtId="2" fontId="5" fillId="0" borderId="0" xfId="3" applyNumberFormat="1" applyFont="1"/>
    <xf numFmtId="2" fontId="5" fillId="0" borderId="0" xfId="3" applyNumberFormat="1" applyFont="1" applyAlignment="1" applyProtection="1">
      <alignment horizontal="left" vertical="center"/>
      <protection locked="0"/>
    </xf>
    <xf numFmtId="2" fontId="15"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164" fontId="5" fillId="0" borderId="0" xfId="3" applyNumberFormat="1" applyFont="1"/>
    <xf numFmtId="164" fontId="5" fillId="0" borderId="0" xfId="3" applyNumberFormat="1" applyFont="1" applyAlignment="1" applyProtection="1">
      <alignment horizontal="right" vertical="center"/>
      <protection locked="0"/>
    </xf>
    <xf numFmtId="164" fontId="5" fillId="0" borderId="0" xfId="3" quotePrefix="1" applyNumberFormat="1" applyFont="1" applyAlignment="1" applyProtection="1">
      <alignment horizontal="right" vertical="center"/>
      <protection locked="0"/>
    </xf>
    <xf numFmtId="164" fontId="5" fillId="0" borderId="0" xfId="3" applyNumberFormat="1" applyFont="1" applyBorder="1" applyAlignment="1">
      <alignment horizontal="center"/>
    </xf>
    <xf numFmtId="164" fontId="5" fillId="0" borderId="0" xfId="3" applyNumberFormat="1" applyFont="1" applyBorder="1" applyAlignment="1">
      <alignment horizontal="left" vertical="top" wrapText="1"/>
    </xf>
    <xf numFmtId="2" fontId="5" fillId="0" borderId="0" xfId="3" applyNumberFormat="1" applyFont="1" applyBorder="1"/>
    <xf numFmtId="0" fontId="5" fillId="0" borderId="0" xfId="3" applyFont="1" applyAlignment="1">
      <alignment horizontal="left" vertical="top" wrapText="1"/>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xf numFmtId="0" fontId="14" fillId="0" borderId="0" xfId="3" applyFont="1"/>
    <xf numFmtId="0" fontId="14" fillId="0" borderId="0" xfId="3" applyFont="1" applyAlignment="1" applyProtection="1">
      <alignment horizontal="right" vertical="center"/>
      <protection locked="0"/>
    </xf>
    <xf numFmtId="164" fontId="5" fillId="0" borderId="0" xfId="3" applyNumberFormat="1" applyFont="1" applyAlignment="1" applyProtection="1">
      <alignment horizontal="left"/>
      <protection locked="0"/>
    </xf>
    <xf numFmtId="2" fontId="5" fillId="0" borderId="0" xfId="3" applyNumberFormat="1" applyFont="1" applyAlignment="1" applyProtection="1">
      <alignment horizontal="right" vertical="center"/>
      <protection locked="0"/>
    </xf>
    <xf numFmtId="0" fontId="5" fillId="0" borderId="0" xfId="3" quotePrefix="1" applyFont="1" applyAlignment="1" applyProtection="1">
      <alignment horizontal="right" vertical="center"/>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E81AC18B-CBC9-46D6-9877-63BEB7F5B3D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BB28A6E-C659-4550-8FB5-92AA621CEF6A}"/>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oneCellAnchor>
    <xdr:from>
      <xdr:col>0</xdr:col>
      <xdr:colOff>40822</xdr:colOff>
      <xdr:row>59</xdr:row>
      <xdr:rowOff>0</xdr:rowOff>
    </xdr:from>
    <xdr:ext cx="2502353" cy="497429"/>
    <xdr:pic>
      <xdr:nvPicPr>
        <xdr:cNvPr id="3" name="Picture 2">
          <a:hlinkClick xmlns:r="http://schemas.openxmlformats.org/officeDocument/2006/relationships" r:id="rId1"/>
          <a:extLst>
            <a:ext uri="{FF2B5EF4-FFF2-40B4-BE49-F238E27FC236}">
              <a16:creationId xmlns:a16="http://schemas.microsoft.com/office/drawing/2014/main" id="{18E844CE-AAFE-479F-AF33-48AC0EF4B1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210800"/>
          <a:ext cx="2502353" cy="497429"/>
        </a:xfrm>
        <a:prstGeom prst="rect">
          <a:avLst/>
        </a:prstGeom>
      </xdr:spPr>
    </xdr:pic>
    <xdr:clientData/>
  </xdr:oneCellAnchor>
  <xdr:twoCellAnchor>
    <xdr:from>
      <xdr:col>2</xdr:col>
      <xdr:colOff>14444</xdr:colOff>
      <xdr:row>15</xdr:row>
      <xdr:rowOff>154942</xdr:rowOff>
    </xdr:from>
    <xdr:to>
      <xdr:col>2</xdr:col>
      <xdr:colOff>14444</xdr:colOff>
      <xdr:row>25</xdr:row>
      <xdr:rowOff>120667</xdr:rowOff>
    </xdr:to>
    <xdr:cxnSp macro="">
      <xdr:nvCxnSpPr>
        <xdr:cNvPr id="4" name="Straight Connector 3">
          <a:extLst>
            <a:ext uri="{FF2B5EF4-FFF2-40B4-BE49-F238E27FC236}">
              <a16:creationId xmlns:a16="http://schemas.microsoft.com/office/drawing/2014/main" id="{4199A511-DE4E-482D-8882-FD44E38D4052}"/>
            </a:ext>
          </a:extLst>
        </xdr:cNvPr>
        <xdr:cNvCxnSpPr/>
      </xdr:nvCxnSpPr>
      <xdr:spPr>
        <a:xfrm>
          <a:off x="1214594" y="2621917"/>
          <a:ext cx="0" cy="158497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575725</xdr:colOff>
      <xdr:row>15</xdr:row>
      <xdr:rowOff>134844</xdr:rowOff>
    </xdr:from>
    <xdr:to>
      <xdr:col>3</xdr:col>
      <xdr:colOff>575725</xdr:colOff>
      <xdr:row>25</xdr:row>
      <xdr:rowOff>116138</xdr:rowOff>
    </xdr:to>
    <xdr:cxnSp macro="">
      <xdr:nvCxnSpPr>
        <xdr:cNvPr id="5" name="Straight Connector 4">
          <a:extLst>
            <a:ext uri="{FF2B5EF4-FFF2-40B4-BE49-F238E27FC236}">
              <a16:creationId xmlns:a16="http://schemas.microsoft.com/office/drawing/2014/main" id="{101B175B-85D6-427D-B009-8CA367ADC8AC}"/>
            </a:ext>
          </a:extLst>
        </xdr:cNvPr>
        <xdr:cNvCxnSpPr/>
      </xdr:nvCxnSpPr>
      <xdr:spPr>
        <a:xfrm>
          <a:off x="2375950" y="2601819"/>
          <a:ext cx="0" cy="160054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2793</xdr:colOff>
      <xdr:row>15</xdr:row>
      <xdr:rowOff>141146</xdr:rowOff>
    </xdr:from>
    <xdr:to>
      <xdr:col>3</xdr:col>
      <xdr:colOff>578346</xdr:colOff>
      <xdr:row>15</xdr:row>
      <xdr:rowOff>141146</xdr:rowOff>
    </xdr:to>
    <xdr:cxnSp macro="">
      <xdr:nvCxnSpPr>
        <xdr:cNvPr id="6" name="Straight Connector 5">
          <a:extLst>
            <a:ext uri="{FF2B5EF4-FFF2-40B4-BE49-F238E27FC236}">
              <a16:creationId xmlns:a16="http://schemas.microsoft.com/office/drawing/2014/main" id="{7DBF1AA7-2F2C-4C38-9D33-BA3888F2461D}"/>
            </a:ext>
          </a:extLst>
        </xdr:cNvPr>
        <xdr:cNvCxnSpPr/>
      </xdr:nvCxnSpPr>
      <xdr:spPr>
        <a:xfrm>
          <a:off x="1202943" y="2608121"/>
          <a:ext cx="117562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12534</xdr:colOff>
      <xdr:row>15</xdr:row>
      <xdr:rowOff>132582</xdr:rowOff>
    </xdr:from>
    <xdr:to>
      <xdr:col>4</xdr:col>
      <xdr:colOff>274338</xdr:colOff>
      <xdr:row>15</xdr:row>
      <xdr:rowOff>132583</xdr:rowOff>
    </xdr:to>
    <xdr:cxnSp macro="">
      <xdr:nvCxnSpPr>
        <xdr:cNvPr id="7" name="Straight Connector 6">
          <a:extLst>
            <a:ext uri="{FF2B5EF4-FFF2-40B4-BE49-F238E27FC236}">
              <a16:creationId xmlns:a16="http://schemas.microsoft.com/office/drawing/2014/main" id="{2E320ED6-7B53-4173-9128-4F1F75A396AD}"/>
            </a:ext>
          </a:extLst>
        </xdr:cNvPr>
        <xdr:cNvCxnSpPr/>
      </xdr:nvCxnSpPr>
      <xdr:spPr>
        <a:xfrm flipV="1">
          <a:off x="2412834" y="2599557"/>
          <a:ext cx="261804" cy="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338023</xdr:colOff>
      <xdr:row>21</xdr:row>
      <xdr:rowOff>160555</xdr:rowOff>
    </xdr:from>
    <xdr:to>
      <xdr:col>2</xdr:col>
      <xdr:colOff>568414</xdr:colOff>
      <xdr:row>23</xdr:row>
      <xdr:rowOff>142531</xdr:rowOff>
    </xdr:to>
    <xdr:sp macro="" textlink="">
      <xdr:nvSpPr>
        <xdr:cNvPr id="8" name="TextBox 7">
          <a:extLst>
            <a:ext uri="{FF2B5EF4-FFF2-40B4-BE49-F238E27FC236}">
              <a16:creationId xmlns:a16="http://schemas.microsoft.com/office/drawing/2014/main" id="{BDB66E76-251C-484A-9A49-AA183CA22147}"/>
            </a:ext>
          </a:extLst>
        </xdr:cNvPr>
        <xdr:cNvSpPr txBox="1"/>
      </xdr:nvSpPr>
      <xdr:spPr>
        <a:xfrm>
          <a:off x="1538173" y="3599080"/>
          <a:ext cx="230391" cy="30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329983</xdr:colOff>
      <xdr:row>16</xdr:row>
      <xdr:rowOff>136314</xdr:rowOff>
    </xdr:from>
    <xdr:to>
      <xdr:col>2</xdr:col>
      <xdr:colOff>596147</xdr:colOff>
      <xdr:row>18</xdr:row>
      <xdr:rowOff>43451</xdr:rowOff>
    </xdr:to>
    <xdr:sp macro="" textlink="">
      <xdr:nvSpPr>
        <xdr:cNvPr id="9" name="TextBox 8">
          <a:extLst>
            <a:ext uri="{FF2B5EF4-FFF2-40B4-BE49-F238E27FC236}">
              <a16:creationId xmlns:a16="http://schemas.microsoft.com/office/drawing/2014/main" id="{BE1EB36F-EDC3-4592-81FD-4A9E81AA3695}"/>
            </a:ext>
          </a:extLst>
        </xdr:cNvPr>
        <xdr:cNvSpPr txBox="1"/>
      </xdr:nvSpPr>
      <xdr:spPr>
        <a:xfrm>
          <a:off x="1530133" y="2765214"/>
          <a:ext cx="266164" cy="23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4</xdr:col>
      <xdr:colOff>180215</xdr:colOff>
      <xdr:row>20</xdr:row>
      <xdr:rowOff>115876</xdr:rowOff>
    </xdr:from>
    <xdr:to>
      <xdr:col>4</xdr:col>
      <xdr:colOff>331077</xdr:colOff>
      <xdr:row>22</xdr:row>
      <xdr:rowOff>27117</xdr:rowOff>
    </xdr:to>
    <xdr:sp macro="" textlink="">
      <xdr:nvSpPr>
        <xdr:cNvPr id="10" name="TextBox 9">
          <a:extLst>
            <a:ext uri="{FF2B5EF4-FFF2-40B4-BE49-F238E27FC236}">
              <a16:creationId xmlns:a16="http://schemas.microsoft.com/office/drawing/2014/main" id="{2DDCBAAC-74A1-460E-A5C2-85F942B29ED0}"/>
            </a:ext>
          </a:extLst>
        </xdr:cNvPr>
        <xdr:cNvSpPr txBox="1"/>
      </xdr:nvSpPr>
      <xdr:spPr>
        <a:xfrm>
          <a:off x="2580515" y="3392476"/>
          <a:ext cx="150862" cy="235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4</xdr:col>
      <xdr:colOff>174401</xdr:colOff>
      <xdr:row>15</xdr:row>
      <xdr:rowOff>152707</xdr:rowOff>
    </xdr:from>
    <xdr:to>
      <xdr:col>4</xdr:col>
      <xdr:colOff>175115</xdr:colOff>
      <xdr:row>25</xdr:row>
      <xdr:rowOff>59782</xdr:rowOff>
    </xdr:to>
    <xdr:cxnSp macro="">
      <xdr:nvCxnSpPr>
        <xdr:cNvPr id="11" name="Straight Arrow Connector 10">
          <a:extLst>
            <a:ext uri="{FF2B5EF4-FFF2-40B4-BE49-F238E27FC236}">
              <a16:creationId xmlns:a16="http://schemas.microsoft.com/office/drawing/2014/main" id="{E345B058-D79E-41EE-A524-C322048780E9}"/>
            </a:ext>
          </a:extLst>
        </xdr:cNvPr>
        <xdr:cNvCxnSpPr/>
      </xdr:nvCxnSpPr>
      <xdr:spPr>
        <a:xfrm flipV="1">
          <a:off x="2574701" y="2619682"/>
          <a:ext cx="714" cy="152632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436556</xdr:colOff>
      <xdr:row>22</xdr:row>
      <xdr:rowOff>7251</xdr:rowOff>
    </xdr:from>
    <xdr:to>
      <xdr:col>1</xdr:col>
      <xdr:colOff>587615</xdr:colOff>
      <xdr:row>23</xdr:row>
      <xdr:rowOff>62087</xdr:rowOff>
    </xdr:to>
    <xdr:sp macro="" textlink="">
      <xdr:nvSpPr>
        <xdr:cNvPr id="12" name="TextBox 11">
          <a:extLst>
            <a:ext uri="{FF2B5EF4-FFF2-40B4-BE49-F238E27FC236}">
              <a16:creationId xmlns:a16="http://schemas.microsoft.com/office/drawing/2014/main" id="{2463367D-5D35-4B48-B2B1-F9689632FE74}"/>
            </a:ext>
          </a:extLst>
        </xdr:cNvPr>
        <xdr:cNvSpPr txBox="1"/>
      </xdr:nvSpPr>
      <xdr:spPr>
        <a:xfrm flipH="1">
          <a:off x="1036631" y="3607701"/>
          <a:ext cx="151059" cy="21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1</xdr:col>
      <xdr:colOff>424802</xdr:colOff>
      <xdr:row>18</xdr:row>
      <xdr:rowOff>14276</xdr:rowOff>
    </xdr:from>
    <xdr:to>
      <xdr:col>2</xdr:col>
      <xdr:colOff>8081</xdr:colOff>
      <xdr:row>19</xdr:row>
      <xdr:rowOff>85042</xdr:rowOff>
    </xdr:to>
    <xdr:sp macro="" textlink="">
      <xdr:nvSpPr>
        <xdr:cNvPr id="13" name="TextBox 12">
          <a:extLst>
            <a:ext uri="{FF2B5EF4-FFF2-40B4-BE49-F238E27FC236}">
              <a16:creationId xmlns:a16="http://schemas.microsoft.com/office/drawing/2014/main" id="{F2F6A46D-88EC-456A-A20C-B4AE9ED07AB2}"/>
            </a:ext>
          </a:extLst>
        </xdr:cNvPr>
        <xdr:cNvSpPr txBox="1"/>
      </xdr:nvSpPr>
      <xdr:spPr>
        <a:xfrm>
          <a:off x="1024877" y="2967026"/>
          <a:ext cx="183354" cy="232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1</xdr:col>
      <xdr:colOff>376298</xdr:colOff>
      <xdr:row>14</xdr:row>
      <xdr:rowOff>154087</xdr:rowOff>
    </xdr:from>
    <xdr:to>
      <xdr:col>1</xdr:col>
      <xdr:colOff>545915</xdr:colOff>
      <xdr:row>16</xdr:row>
      <xdr:rowOff>49418</xdr:rowOff>
    </xdr:to>
    <xdr:sp macro="" textlink="">
      <xdr:nvSpPr>
        <xdr:cNvPr id="14" name="TextBox 13">
          <a:extLst>
            <a:ext uri="{FF2B5EF4-FFF2-40B4-BE49-F238E27FC236}">
              <a16:creationId xmlns:a16="http://schemas.microsoft.com/office/drawing/2014/main" id="{EAFEC5B6-F49D-48FE-A19B-7CC20AF691E2}"/>
            </a:ext>
          </a:extLst>
        </xdr:cNvPr>
        <xdr:cNvSpPr txBox="1"/>
      </xdr:nvSpPr>
      <xdr:spPr>
        <a:xfrm>
          <a:off x="976373" y="2459137"/>
          <a:ext cx="169617" cy="219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509219</xdr:colOff>
      <xdr:row>13</xdr:row>
      <xdr:rowOff>73671</xdr:rowOff>
    </xdr:from>
    <xdr:to>
      <xdr:col>3</xdr:col>
      <xdr:colOff>69184</xdr:colOff>
      <xdr:row>14</xdr:row>
      <xdr:rowOff>147098</xdr:rowOff>
    </xdr:to>
    <xdr:sp macro="" textlink="">
      <xdr:nvSpPr>
        <xdr:cNvPr id="15" name="TextBox 14">
          <a:extLst>
            <a:ext uri="{FF2B5EF4-FFF2-40B4-BE49-F238E27FC236}">
              <a16:creationId xmlns:a16="http://schemas.microsoft.com/office/drawing/2014/main" id="{119076AD-3A1C-4209-8935-9196D485637E}"/>
            </a:ext>
          </a:extLst>
        </xdr:cNvPr>
        <xdr:cNvSpPr txBox="1"/>
      </xdr:nvSpPr>
      <xdr:spPr>
        <a:xfrm>
          <a:off x="1709369" y="2216796"/>
          <a:ext cx="160040" cy="235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12495</xdr:colOff>
      <xdr:row>14</xdr:row>
      <xdr:rowOff>98324</xdr:rowOff>
    </xdr:from>
    <xdr:to>
      <xdr:col>3</xdr:col>
      <xdr:colOff>588757</xdr:colOff>
      <xdr:row>14</xdr:row>
      <xdr:rowOff>105831</xdr:rowOff>
    </xdr:to>
    <xdr:cxnSp macro="">
      <xdr:nvCxnSpPr>
        <xdr:cNvPr id="16" name="Straight Arrow Connector 15">
          <a:extLst>
            <a:ext uri="{FF2B5EF4-FFF2-40B4-BE49-F238E27FC236}">
              <a16:creationId xmlns:a16="http://schemas.microsoft.com/office/drawing/2014/main" id="{75191D92-24BB-4EF1-8D86-C333D82FC717}"/>
            </a:ext>
          </a:extLst>
        </xdr:cNvPr>
        <xdr:cNvCxnSpPr/>
      </xdr:nvCxnSpPr>
      <xdr:spPr>
        <a:xfrm>
          <a:off x="1212645" y="2403374"/>
          <a:ext cx="1176337" cy="750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152271</xdr:colOff>
      <xdr:row>21</xdr:row>
      <xdr:rowOff>15020</xdr:rowOff>
    </xdr:from>
    <xdr:to>
      <xdr:col>1</xdr:col>
      <xdr:colOff>481012</xdr:colOff>
      <xdr:row>23</xdr:row>
      <xdr:rowOff>41994</xdr:rowOff>
    </xdr:to>
    <xdr:sp macro="" textlink="">
      <xdr:nvSpPr>
        <xdr:cNvPr id="17" name="TextBox 16">
          <a:extLst>
            <a:ext uri="{FF2B5EF4-FFF2-40B4-BE49-F238E27FC236}">
              <a16:creationId xmlns:a16="http://schemas.microsoft.com/office/drawing/2014/main" id="{5808081F-23B2-4A78-835B-B582A1C15927}"/>
            </a:ext>
          </a:extLst>
        </xdr:cNvPr>
        <xdr:cNvSpPr txBox="1"/>
      </xdr:nvSpPr>
      <xdr:spPr>
        <a:xfrm>
          <a:off x="752346" y="3453545"/>
          <a:ext cx="328741" cy="35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aseline="-25000"/>
            <a:t>W</a:t>
          </a:r>
        </a:p>
      </xdr:txBody>
    </xdr:sp>
    <xdr:clientData/>
  </xdr:twoCellAnchor>
  <xdr:twoCellAnchor>
    <xdr:from>
      <xdr:col>3</xdr:col>
      <xdr:colOff>363860</xdr:colOff>
      <xdr:row>21</xdr:row>
      <xdr:rowOff>152753</xdr:rowOff>
    </xdr:from>
    <xdr:to>
      <xdr:col>3</xdr:col>
      <xdr:colOff>551234</xdr:colOff>
      <xdr:row>22</xdr:row>
      <xdr:rowOff>129050</xdr:rowOff>
    </xdr:to>
    <xdr:cxnSp macro="">
      <xdr:nvCxnSpPr>
        <xdr:cNvPr id="18" name="Straight Arrow Connector 17">
          <a:extLst>
            <a:ext uri="{FF2B5EF4-FFF2-40B4-BE49-F238E27FC236}">
              <a16:creationId xmlns:a16="http://schemas.microsoft.com/office/drawing/2014/main" id="{8346EB72-9392-40A2-9732-6A6BAFEEA758}"/>
            </a:ext>
          </a:extLst>
        </xdr:cNvPr>
        <xdr:cNvCxnSpPr/>
      </xdr:nvCxnSpPr>
      <xdr:spPr>
        <a:xfrm flipV="1">
          <a:off x="2164085" y="3591278"/>
          <a:ext cx="187374" cy="13822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251488</xdr:colOff>
      <xdr:row>16</xdr:row>
      <xdr:rowOff>128756</xdr:rowOff>
    </xdr:from>
    <xdr:to>
      <xdr:col>3</xdr:col>
      <xdr:colOff>538891</xdr:colOff>
      <xdr:row>18</xdr:row>
      <xdr:rowOff>46304</xdr:rowOff>
    </xdr:to>
    <xdr:sp macro="" textlink="">
      <xdr:nvSpPr>
        <xdr:cNvPr id="19" name="TextBox 18">
          <a:extLst>
            <a:ext uri="{FF2B5EF4-FFF2-40B4-BE49-F238E27FC236}">
              <a16:creationId xmlns:a16="http://schemas.microsoft.com/office/drawing/2014/main" id="{72F52B4F-5145-45D9-9E22-7E6F3BBA1F05}"/>
            </a:ext>
          </a:extLst>
        </xdr:cNvPr>
        <xdr:cNvSpPr txBox="1"/>
      </xdr:nvSpPr>
      <xdr:spPr>
        <a:xfrm>
          <a:off x="2051713" y="2757656"/>
          <a:ext cx="287403" cy="241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97277</xdr:colOff>
      <xdr:row>15</xdr:row>
      <xdr:rowOff>148700</xdr:rowOff>
    </xdr:from>
    <xdr:to>
      <xdr:col>3</xdr:col>
      <xdr:colOff>275019</xdr:colOff>
      <xdr:row>17</xdr:row>
      <xdr:rowOff>6122</xdr:rowOff>
    </xdr:to>
    <xdr:cxnSp macro="">
      <xdr:nvCxnSpPr>
        <xdr:cNvPr id="20" name="Straight Arrow Connector 19">
          <a:extLst>
            <a:ext uri="{FF2B5EF4-FFF2-40B4-BE49-F238E27FC236}">
              <a16:creationId xmlns:a16="http://schemas.microsoft.com/office/drawing/2014/main" id="{7313ABE5-72EC-4FD2-9F8A-F2C836F7B251}"/>
            </a:ext>
          </a:extLst>
        </xdr:cNvPr>
        <xdr:cNvCxnSpPr/>
      </xdr:nvCxnSpPr>
      <xdr:spPr>
        <a:xfrm flipH="1" flipV="1">
          <a:off x="1897502" y="2615675"/>
          <a:ext cx="177742" cy="1812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551794</xdr:colOff>
      <xdr:row>14</xdr:row>
      <xdr:rowOff>70540</xdr:rowOff>
    </xdr:from>
    <xdr:to>
      <xdr:col>4</xdr:col>
      <xdr:colOff>270086</xdr:colOff>
      <xdr:row>16</xdr:row>
      <xdr:rowOff>25052</xdr:rowOff>
    </xdr:to>
    <xdr:sp macro="" textlink="">
      <xdr:nvSpPr>
        <xdr:cNvPr id="21" name="TextBox 20">
          <a:extLst>
            <a:ext uri="{FF2B5EF4-FFF2-40B4-BE49-F238E27FC236}">
              <a16:creationId xmlns:a16="http://schemas.microsoft.com/office/drawing/2014/main" id="{3C3001A7-31D1-4813-A7BE-8728E980D0C5}"/>
            </a:ext>
          </a:extLst>
        </xdr:cNvPr>
        <xdr:cNvSpPr txBox="1"/>
      </xdr:nvSpPr>
      <xdr:spPr>
        <a:xfrm>
          <a:off x="2352019" y="2375590"/>
          <a:ext cx="318367" cy="278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2</xdr:col>
      <xdr:colOff>156587</xdr:colOff>
      <xdr:row>15</xdr:row>
      <xdr:rowOff>145865</xdr:rowOff>
    </xdr:from>
    <xdr:to>
      <xdr:col>2</xdr:col>
      <xdr:colOff>160656</xdr:colOff>
      <xdr:row>22</xdr:row>
      <xdr:rowOff>37614</xdr:rowOff>
    </xdr:to>
    <xdr:cxnSp macro="">
      <xdr:nvCxnSpPr>
        <xdr:cNvPr id="22" name="Straight Arrow Connector 21">
          <a:extLst>
            <a:ext uri="{FF2B5EF4-FFF2-40B4-BE49-F238E27FC236}">
              <a16:creationId xmlns:a16="http://schemas.microsoft.com/office/drawing/2014/main" id="{AAE6789D-9356-4B0D-9FBC-3873DF126982}"/>
            </a:ext>
          </a:extLst>
        </xdr:cNvPr>
        <xdr:cNvCxnSpPr/>
      </xdr:nvCxnSpPr>
      <xdr:spPr>
        <a:xfrm flipV="1">
          <a:off x="1356737" y="2612840"/>
          <a:ext cx="4069" cy="102522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12425</xdr:colOff>
      <xdr:row>14</xdr:row>
      <xdr:rowOff>27762</xdr:rowOff>
    </xdr:from>
    <xdr:to>
      <xdr:col>2</xdr:col>
      <xdr:colOff>12425</xdr:colOff>
      <xdr:row>15</xdr:row>
      <xdr:rowOff>109511</xdr:rowOff>
    </xdr:to>
    <xdr:cxnSp macro="">
      <xdr:nvCxnSpPr>
        <xdr:cNvPr id="23" name="Straight Connector 22">
          <a:extLst>
            <a:ext uri="{FF2B5EF4-FFF2-40B4-BE49-F238E27FC236}">
              <a16:creationId xmlns:a16="http://schemas.microsoft.com/office/drawing/2014/main" id="{3C56F2B2-EDA7-4782-B777-6FBABBE911DC}"/>
            </a:ext>
          </a:extLst>
        </xdr:cNvPr>
        <xdr:cNvCxnSpPr/>
      </xdr:nvCxnSpPr>
      <xdr:spPr>
        <a:xfrm flipV="1">
          <a:off x="1212575" y="2332812"/>
          <a:ext cx="0" cy="2436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103441</xdr:colOff>
      <xdr:row>18</xdr:row>
      <xdr:rowOff>135762</xdr:rowOff>
    </xdr:from>
    <xdr:to>
      <xdr:col>2</xdr:col>
      <xdr:colOff>276976</xdr:colOff>
      <xdr:row>20</xdr:row>
      <xdr:rowOff>43054</xdr:rowOff>
    </xdr:to>
    <xdr:sp macro="" textlink="">
      <xdr:nvSpPr>
        <xdr:cNvPr id="24" name="TextBox 23">
          <a:extLst>
            <a:ext uri="{FF2B5EF4-FFF2-40B4-BE49-F238E27FC236}">
              <a16:creationId xmlns:a16="http://schemas.microsoft.com/office/drawing/2014/main" id="{E2AB4901-216F-4098-BCB7-584216F66D97}"/>
            </a:ext>
          </a:extLst>
        </xdr:cNvPr>
        <xdr:cNvSpPr txBox="1"/>
      </xdr:nvSpPr>
      <xdr:spPr>
        <a:xfrm>
          <a:off x="1303591" y="3088512"/>
          <a:ext cx="173535" cy="231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48388</xdr:colOff>
      <xdr:row>22</xdr:row>
      <xdr:rowOff>46357</xdr:rowOff>
    </xdr:from>
    <xdr:to>
      <xdr:col>2</xdr:col>
      <xdr:colOff>238330</xdr:colOff>
      <xdr:row>22</xdr:row>
      <xdr:rowOff>47804</xdr:rowOff>
    </xdr:to>
    <xdr:cxnSp macro="">
      <xdr:nvCxnSpPr>
        <xdr:cNvPr id="25" name="Straight Connector 24">
          <a:extLst>
            <a:ext uri="{FF2B5EF4-FFF2-40B4-BE49-F238E27FC236}">
              <a16:creationId xmlns:a16="http://schemas.microsoft.com/office/drawing/2014/main" id="{0A09EE2E-1FAC-4A11-A12D-B8593F5053EC}"/>
            </a:ext>
          </a:extLst>
        </xdr:cNvPr>
        <xdr:cNvCxnSpPr/>
      </xdr:nvCxnSpPr>
      <xdr:spPr>
        <a:xfrm flipH="1" flipV="1">
          <a:off x="1248538" y="3646807"/>
          <a:ext cx="189942" cy="1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176547</xdr:colOff>
      <xdr:row>19</xdr:row>
      <xdr:rowOff>23275</xdr:rowOff>
    </xdr:from>
    <xdr:to>
      <xdr:col>2</xdr:col>
      <xdr:colOff>506649</xdr:colOff>
      <xdr:row>19</xdr:row>
      <xdr:rowOff>23275</xdr:rowOff>
    </xdr:to>
    <xdr:cxnSp macro="">
      <xdr:nvCxnSpPr>
        <xdr:cNvPr id="26" name="Straight Connector 25">
          <a:extLst>
            <a:ext uri="{FF2B5EF4-FFF2-40B4-BE49-F238E27FC236}">
              <a16:creationId xmlns:a16="http://schemas.microsoft.com/office/drawing/2014/main" id="{48F444DF-BA06-481A-9E22-4338DEBD71CE}"/>
            </a:ext>
          </a:extLst>
        </xdr:cNvPr>
        <xdr:cNvCxnSpPr/>
      </xdr:nvCxnSpPr>
      <xdr:spPr>
        <a:xfrm flipH="1">
          <a:off x="1376697" y="3137950"/>
          <a:ext cx="3301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97526</xdr:colOff>
      <xdr:row>23</xdr:row>
      <xdr:rowOff>10030</xdr:rowOff>
    </xdr:from>
    <xdr:to>
      <xdr:col>2</xdr:col>
      <xdr:colOff>327435</xdr:colOff>
      <xdr:row>24</xdr:row>
      <xdr:rowOff>76105</xdr:rowOff>
    </xdr:to>
    <xdr:sp macro="" textlink="">
      <xdr:nvSpPr>
        <xdr:cNvPr id="27" name="TextBox 26">
          <a:extLst>
            <a:ext uri="{FF2B5EF4-FFF2-40B4-BE49-F238E27FC236}">
              <a16:creationId xmlns:a16="http://schemas.microsoft.com/office/drawing/2014/main" id="{8B6F6916-0DE7-4F55-9904-2BFE23BF839C}"/>
            </a:ext>
          </a:extLst>
        </xdr:cNvPr>
        <xdr:cNvSpPr txBox="1"/>
      </xdr:nvSpPr>
      <xdr:spPr>
        <a:xfrm>
          <a:off x="1297676" y="3772405"/>
          <a:ext cx="229909" cy="22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384453</xdr:colOff>
      <xdr:row>15</xdr:row>
      <xdr:rowOff>146731</xdr:rowOff>
    </xdr:from>
    <xdr:to>
      <xdr:col>2</xdr:col>
      <xdr:colOff>389012</xdr:colOff>
      <xdr:row>19</xdr:row>
      <xdr:rowOff>31634</xdr:rowOff>
    </xdr:to>
    <xdr:cxnSp macro="">
      <xdr:nvCxnSpPr>
        <xdr:cNvPr id="28" name="Straight Arrow Connector 27">
          <a:extLst>
            <a:ext uri="{FF2B5EF4-FFF2-40B4-BE49-F238E27FC236}">
              <a16:creationId xmlns:a16="http://schemas.microsoft.com/office/drawing/2014/main" id="{8E906968-1D00-4494-88DF-D53670E9508A}"/>
            </a:ext>
          </a:extLst>
        </xdr:cNvPr>
        <xdr:cNvCxnSpPr/>
      </xdr:nvCxnSpPr>
      <xdr:spPr>
        <a:xfrm flipH="1" flipV="1">
          <a:off x="1584603" y="2613706"/>
          <a:ext cx="4559" cy="53260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384453</xdr:colOff>
      <xdr:row>19</xdr:row>
      <xdr:rowOff>27698</xdr:rowOff>
    </xdr:from>
    <xdr:to>
      <xdr:col>2</xdr:col>
      <xdr:colOff>386583</xdr:colOff>
      <xdr:row>25</xdr:row>
      <xdr:rowOff>79655</xdr:rowOff>
    </xdr:to>
    <xdr:cxnSp macro="">
      <xdr:nvCxnSpPr>
        <xdr:cNvPr id="29" name="Straight Arrow Connector 28">
          <a:extLst>
            <a:ext uri="{FF2B5EF4-FFF2-40B4-BE49-F238E27FC236}">
              <a16:creationId xmlns:a16="http://schemas.microsoft.com/office/drawing/2014/main" id="{4CCD9B4B-6B52-4BEC-BF3A-573A042D0204}"/>
            </a:ext>
          </a:extLst>
        </xdr:cNvPr>
        <xdr:cNvCxnSpPr/>
      </xdr:nvCxnSpPr>
      <xdr:spPr>
        <a:xfrm flipV="1">
          <a:off x="1584603" y="3142373"/>
          <a:ext cx="2130" cy="102350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543490</xdr:colOff>
      <xdr:row>24</xdr:row>
      <xdr:rowOff>48679</xdr:rowOff>
    </xdr:from>
    <xdr:to>
      <xdr:col>4</xdr:col>
      <xdr:colOff>196013</xdr:colOff>
      <xdr:row>26</xdr:row>
      <xdr:rowOff>11851</xdr:rowOff>
    </xdr:to>
    <xdr:sp macro="" textlink="">
      <xdr:nvSpPr>
        <xdr:cNvPr id="30" name="TextBox 29">
          <a:extLst>
            <a:ext uri="{FF2B5EF4-FFF2-40B4-BE49-F238E27FC236}">
              <a16:creationId xmlns:a16="http://schemas.microsoft.com/office/drawing/2014/main" id="{194F2540-9EC2-4509-8C66-D17A3020F300}"/>
            </a:ext>
          </a:extLst>
        </xdr:cNvPr>
        <xdr:cNvSpPr txBox="1"/>
      </xdr:nvSpPr>
      <xdr:spPr>
        <a:xfrm>
          <a:off x="2343715" y="3972979"/>
          <a:ext cx="252598" cy="287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3</xdr:col>
      <xdr:colOff>583894</xdr:colOff>
      <xdr:row>14</xdr:row>
      <xdr:rowOff>34338</xdr:rowOff>
    </xdr:from>
    <xdr:to>
      <xdr:col>3</xdr:col>
      <xdr:colOff>583894</xdr:colOff>
      <xdr:row>15</xdr:row>
      <xdr:rowOff>116087</xdr:rowOff>
    </xdr:to>
    <xdr:cxnSp macro="">
      <xdr:nvCxnSpPr>
        <xdr:cNvPr id="31" name="Straight Connector 30">
          <a:extLst>
            <a:ext uri="{FF2B5EF4-FFF2-40B4-BE49-F238E27FC236}">
              <a16:creationId xmlns:a16="http://schemas.microsoft.com/office/drawing/2014/main" id="{185EEE39-E636-48DD-80AB-52B729AE7AD6}"/>
            </a:ext>
          </a:extLst>
        </xdr:cNvPr>
        <xdr:cNvCxnSpPr/>
      </xdr:nvCxnSpPr>
      <xdr:spPr>
        <a:xfrm flipV="1">
          <a:off x="2384119" y="2339388"/>
          <a:ext cx="0" cy="2436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35025</xdr:colOff>
      <xdr:row>19</xdr:row>
      <xdr:rowOff>24364</xdr:rowOff>
    </xdr:from>
    <xdr:to>
      <xdr:col>2</xdr:col>
      <xdr:colOff>137706</xdr:colOff>
      <xdr:row>19</xdr:row>
      <xdr:rowOff>24665</xdr:rowOff>
    </xdr:to>
    <xdr:cxnSp macro="">
      <xdr:nvCxnSpPr>
        <xdr:cNvPr id="32" name="Straight Connector 31">
          <a:extLst>
            <a:ext uri="{FF2B5EF4-FFF2-40B4-BE49-F238E27FC236}">
              <a16:creationId xmlns:a16="http://schemas.microsoft.com/office/drawing/2014/main" id="{FEC3C830-75D4-4886-B579-1A196A19E60D}"/>
            </a:ext>
          </a:extLst>
        </xdr:cNvPr>
        <xdr:cNvCxnSpPr/>
      </xdr:nvCxnSpPr>
      <xdr:spPr>
        <a:xfrm flipV="1">
          <a:off x="1235175" y="3139039"/>
          <a:ext cx="102681" cy="3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156026</xdr:colOff>
      <xdr:row>22</xdr:row>
      <xdr:rowOff>49169</xdr:rowOff>
    </xdr:from>
    <xdr:to>
      <xdr:col>2</xdr:col>
      <xdr:colOff>160795</xdr:colOff>
      <xdr:row>25</xdr:row>
      <xdr:rowOff>81032</xdr:rowOff>
    </xdr:to>
    <xdr:cxnSp macro="">
      <xdr:nvCxnSpPr>
        <xdr:cNvPr id="33" name="Straight Arrow Connector 32">
          <a:extLst>
            <a:ext uri="{FF2B5EF4-FFF2-40B4-BE49-F238E27FC236}">
              <a16:creationId xmlns:a16="http://schemas.microsoft.com/office/drawing/2014/main" id="{3F8C5CCD-E27E-4E05-B0E3-31C2E11225B8}"/>
            </a:ext>
          </a:extLst>
        </xdr:cNvPr>
        <xdr:cNvCxnSpPr/>
      </xdr:nvCxnSpPr>
      <xdr:spPr>
        <a:xfrm flipH="1" flipV="1">
          <a:off x="1356176" y="3649619"/>
          <a:ext cx="4769" cy="51763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180432</xdr:colOff>
      <xdr:row>22</xdr:row>
      <xdr:rowOff>59029</xdr:rowOff>
    </xdr:from>
    <xdr:to>
      <xdr:col>3</xdr:col>
      <xdr:colOff>471800</xdr:colOff>
      <xdr:row>24</xdr:row>
      <xdr:rowOff>54578</xdr:rowOff>
    </xdr:to>
    <xdr:sp macro="" textlink="">
      <xdr:nvSpPr>
        <xdr:cNvPr id="34" name="TextBox 33">
          <a:extLst>
            <a:ext uri="{FF2B5EF4-FFF2-40B4-BE49-F238E27FC236}">
              <a16:creationId xmlns:a16="http://schemas.microsoft.com/office/drawing/2014/main" id="{6BAB31B8-EFED-4E0F-AED3-D5DFC53AE419}"/>
            </a:ext>
          </a:extLst>
        </xdr:cNvPr>
        <xdr:cNvSpPr txBox="1"/>
      </xdr:nvSpPr>
      <xdr:spPr>
        <a:xfrm>
          <a:off x="1980657" y="3659479"/>
          <a:ext cx="291368" cy="319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4</xdr:col>
      <xdr:colOff>355510</xdr:colOff>
      <xdr:row>24</xdr:row>
      <xdr:rowOff>160148</xdr:rowOff>
    </xdr:from>
    <xdr:to>
      <xdr:col>5</xdr:col>
      <xdr:colOff>363535</xdr:colOff>
      <xdr:row>26</xdr:row>
      <xdr:rowOff>97668</xdr:rowOff>
    </xdr:to>
    <xdr:sp macro="" textlink="">
      <xdr:nvSpPr>
        <xdr:cNvPr id="35" name="TextBox 34">
          <a:extLst>
            <a:ext uri="{FF2B5EF4-FFF2-40B4-BE49-F238E27FC236}">
              <a16:creationId xmlns:a16="http://schemas.microsoft.com/office/drawing/2014/main" id="{3A5AB2EE-97E2-41A7-BA75-675CDE1D5C8E}"/>
            </a:ext>
          </a:extLst>
        </xdr:cNvPr>
        <xdr:cNvSpPr txBox="1"/>
      </xdr:nvSpPr>
      <xdr:spPr>
        <a:xfrm>
          <a:off x="2755810" y="4084448"/>
          <a:ext cx="608100" cy="261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F</a:t>
          </a:r>
        </a:p>
      </xdr:txBody>
    </xdr:sp>
    <xdr:clientData/>
  </xdr:twoCellAnchor>
  <xdr:twoCellAnchor>
    <xdr:from>
      <xdr:col>1</xdr:col>
      <xdr:colOff>221621</xdr:colOff>
      <xdr:row>23</xdr:row>
      <xdr:rowOff>126042</xdr:rowOff>
    </xdr:from>
    <xdr:to>
      <xdr:col>1</xdr:col>
      <xdr:colOff>548968</xdr:colOff>
      <xdr:row>25</xdr:row>
      <xdr:rowOff>151876</xdr:rowOff>
    </xdr:to>
    <xdr:sp macro="" textlink="">
      <xdr:nvSpPr>
        <xdr:cNvPr id="36" name="TextBox 35">
          <a:extLst>
            <a:ext uri="{FF2B5EF4-FFF2-40B4-BE49-F238E27FC236}">
              <a16:creationId xmlns:a16="http://schemas.microsoft.com/office/drawing/2014/main" id="{8A5FB054-0EC4-49BB-B998-B500A490532E}"/>
            </a:ext>
          </a:extLst>
        </xdr:cNvPr>
        <xdr:cNvSpPr txBox="1"/>
      </xdr:nvSpPr>
      <xdr:spPr>
        <a:xfrm>
          <a:off x="821696" y="3888417"/>
          <a:ext cx="327347" cy="349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1</xdr:col>
      <xdr:colOff>409173</xdr:colOff>
      <xdr:row>23</xdr:row>
      <xdr:rowOff>144647</xdr:rowOff>
    </xdr:from>
    <xdr:to>
      <xdr:col>2</xdr:col>
      <xdr:colOff>4053</xdr:colOff>
      <xdr:row>24</xdr:row>
      <xdr:rowOff>59532</xdr:rowOff>
    </xdr:to>
    <xdr:cxnSp macro="">
      <xdr:nvCxnSpPr>
        <xdr:cNvPr id="37" name="Straight Arrow Connector 36">
          <a:extLst>
            <a:ext uri="{FF2B5EF4-FFF2-40B4-BE49-F238E27FC236}">
              <a16:creationId xmlns:a16="http://schemas.microsoft.com/office/drawing/2014/main" id="{ECF70ADD-90C3-44B7-A4A8-97AE16BD10A4}"/>
            </a:ext>
          </a:extLst>
        </xdr:cNvPr>
        <xdr:cNvCxnSpPr/>
      </xdr:nvCxnSpPr>
      <xdr:spPr>
        <a:xfrm flipV="1">
          <a:off x="1009248" y="3907022"/>
          <a:ext cx="194955" cy="7681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375634</xdr:colOff>
      <xdr:row>24</xdr:row>
      <xdr:rowOff>79654</xdr:rowOff>
    </xdr:from>
    <xdr:to>
      <xdr:col>2</xdr:col>
      <xdr:colOff>140862</xdr:colOff>
      <xdr:row>26</xdr:row>
      <xdr:rowOff>39659</xdr:rowOff>
    </xdr:to>
    <xdr:sp macro="" textlink="">
      <xdr:nvSpPr>
        <xdr:cNvPr id="38" name="TextBox 37">
          <a:extLst>
            <a:ext uri="{FF2B5EF4-FFF2-40B4-BE49-F238E27FC236}">
              <a16:creationId xmlns:a16="http://schemas.microsoft.com/office/drawing/2014/main" id="{5EE445E5-691D-4BF3-B575-712572F90E72}"/>
            </a:ext>
          </a:extLst>
        </xdr:cNvPr>
        <xdr:cNvSpPr txBox="1"/>
      </xdr:nvSpPr>
      <xdr:spPr>
        <a:xfrm>
          <a:off x="975709" y="4003954"/>
          <a:ext cx="365303" cy="28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1</xdr:col>
      <xdr:colOff>26831</xdr:colOff>
      <xdr:row>25</xdr:row>
      <xdr:rowOff>109021</xdr:rowOff>
    </xdr:from>
    <xdr:to>
      <xdr:col>1</xdr:col>
      <xdr:colOff>432014</xdr:colOff>
      <xdr:row>27</xdr:row>
      <xdr:rowOff>64914</xdr:rowOff>
    </xdr:to>
    <xdr:sp macro="" textlink="">
      <xdr:nvSpPr>
        <xdr:cNvPr id="39" name="TextBox 38">
          <a:extLst>
            <a:ext uri="{FF2B5EF4-FFF2-40B4-BE49-F238E27FC236}">
              <a16:creationId xmlns:a16="http://schemas.microsoft.com/office/drawing/2014/main" id="{E875B1FA-00D0-4E5B-9CF8-3BDCE416FA94}"/>
            </a:ext>
          </a:extLst>
        </xdr:cNvPr>
        <xdr:cNvSpPr txBox="1"/>
      </xdr:nvSpPr>
      <xdr:spPr>
        <a:xfrm>
          <a:off x="626906" y="4195246"/>
          <a:ext cx="405183" cy="279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3</xdr:col>
      <xdr:colOff>380081</xdr:colOff>
      <xdr:row>27</xdr:row>
      <xdr:rowOff>33912</xdr:rowOff>
    </xdr:from>
    <xdr:to>
      <xdr:col>4</xdr:col>
      <xdr:colOff>92928</xdr:colOff>
      <xdr:row>29</xdr:row>
      <xdr:rowOff>0</xdr:rowOff>
    </xdr:to>
    <xdr:sp macro="" textlink="">
      <xdr:nvSpPr>
        <xdr:cNvPr id="40" name="TextBox 39">
          <a:extLst>
            <a:ext uri="{FF2B5EF4-FFF2-40B4-BE49-F238E27FC236}">
              <a16:creationId xmlns:a16="http://schemas.microsoft.com/office/drawing/2014/main" id="{EB49D076-2A53-44F3-8EB5-3F7D264C32F8}"/>
            </a:ext>
          </a:extLst>
        </xdr:cNvPr>
        <xdr:cNvSpPr txBox="1"/>
      </xdr:nvSpPr>
      <xdr:spPr>
        <a:xfrm>
          <a:off x="2180306" y="4443987"/>
          <a:ext cx="312922" cy="29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357601</xdr:colOff>
      <xdr:row>27</xdr:row>
      <xdr:rowOff>30961</xdr:rowOff>
    </xdr:from>
    <xdr:to>
      <xdr:col>2</xdr:col>
      <xdr:colOff>27879</xdr:colOff>
      <xdr:row>28</xdr:row>
      <xdr:rowOff>157106</xdr:rowOff>
    </xdr:to>
    <xdr:sp macro="" textlink="">
      <xdr:nvSpPr>
        <xdr:cNvPr id="41" name="TextBox 40">
          <a:extLst>
            <a:ext uri="{FF2B5EF4-FFF2-40B4-BE49-F238E27FC236}">
              <a16:creationId xmlns:a16="http://schemas.microsoft.com/office/drawing/2014/main" id="{C5F55119-95E3-467B-941A-F747591E67FE}"/>
            </a:ext>
          </a:extLst>
        </xdr:cNvPr>
        <xdr:cNvSpPr txBox="1"/>
      </xdr:nvSpPr>
      <xdr:spPr>
        <a:xfrm>
          <a:off x="957676" y="4441036"/>
          <a:ext cx="270353" cy="288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213511</xdr:colOff>
      <xdr:row>25</xdr:row>
      <xdr:rowOff>121644</xdr:rowOff>
    </xdr:from>
    <xdr:to>
      <xdr:col>1</xdr:col>
      <xdr:colOff>501753</xdr:colOff>
      <xdr:row>25</xdr:row>
      <xdr:rowOff>127704</xdr:rowOff>
    </xdr:to>
    <xdr:cxnSp macro="">
      <xdr:nvCxnSpPr>
        <xdr:cNvPr id="42" name="Straight Arrow Connector 41">
          <a:extLst>
            <a:ext uri="{FF2B5EF4-FFF2-40B4-BE49-F238E27FC236}">
              <a16:creationId xmlns:a16="http://schemas.microsoft.com/office/drawing/2014/main" id="{EDF53E51-AD8C-4980-B94F-ADC9B5C22332}"/>
            </a:ext>
          </a:extLst>
        </xdr:cNvPr>
        <xdr:cNvCxnSpPr/>
      </xdr:nvCxnSpPr>
      <xdr:spPr>
        <a:xfrm flipH="1" flipV="1">
          <a:off x="813586" y="4207869"/>
          <a:ext cx="288242" cy="606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585561</xdr:colOff>
      <xdr:row>26</xdr:row>
      <xdr:rowOff>25956</xdr:rowOff>
    </xdr:from>
    <xdr:to>
      <xdr:col>3</xdr:col>
      <xdr:colOff>587826</xdr:colOff>
      <xdr:row>28</xdr:row>
      <xdr:rowOff>37770</xdr:rowOff>
    </xdr:to>
    <xdr:cxnSp macro="">
      <xdr:nvCxnSpPr>
        <xdr:cNvPr id="43" name="Straight Arrow Connector 42">
          <a:extLst>
            <a:ext uri="{FF2B5EF4-FFF2-40B4-BE49-F238E27FC236}">
              <a16:creationId xmlns:a16="http://schemas.microsoft.com/office/drawing/2014/main" id="{CC8A7C8F-D49E-4942-8A2D-05CF5E7C0B33}"/>
            </a:ext>
          </a:extLst>
        </xdr:cNvPr>
        <xdr:cNvCxnSpPr/>
      </xdr:nvCxnSpPr>
      <xdr:spPr>
        <a:xfrm flipH="1" flipV="1">
          <a:off x="2385786" y="4274106"/>
          <a:ext cx="2265" cy="3356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538493</xdr:colOff>
      <xdr:row>25</xdr:row>
      <xdr:rowOff>103491</xdr:rowOff>
    </xdr:from>
    <xdr:to>
      <xdr:col>2</xdr:col>
      <xdr:colOff>88551</xdr:colOff>
      <xdr:row>25</xdr:row>
      <xdr:rowOff>103491</xdr:rowOff>
    </xdr:to>
    <xdr:cxnSp macro="">
      <xdr:nvCxnSpPr>
        <xdr:cNvPr id="44" name="Straight Connector 43">
          <a:extLst>
            <a:ext uri="{FF2B5EF4-FFF2-40B4-BE49-F238E27FC236}">
              <a16:creationId xmlns:a16="http://schemas.microsoft.com/office/drawing/2014/main" id="{6E2E4AB0-74AF-4AA2-A3AE-7D7C46A9AE37}"/>
            </a:ext>
          </a:extLst>
        </xdr:cNvPr>
        <xdr:cNvCxnSpPr/>
      </xdr:nvCxnSpPr>
      <xdr:spPr>
        <a:xfrm>
          <a:off x="1138568" y="4189716"/>
          <a:ext cx="150133"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518935</xdr:colOff>
      <xdr:row>25</xdr:row>
      <xdr:rowOff>103702</xdr:rowOff>
    </xdr:from>
    <xdr:to>
      <xdr:col>4</xdr:col>
      <xdr:colOff>68993</xdr:colOff>
      <xdr:row>25</xdr:row>
      <xdr:rowOff>103702</xdr:rowOff>
    </xdr:to>
    <xdr:cxnSp macro="">
      <xdr:nvCxnSpPr>
        <xdr:cNvPr id="45" name="Straight Connector 44">
          <a:extLst>
            <a:ext uri="{FF2B5EF4-FFF2-40B4-BE49-F238E27FC236}">
              <a16:creationId xmlns:a16="http://schemas.microsoft.com/office/drawing/2014/main" id="{572D5A55-D809-4A84-B774-18A37359D9E2}"/>
            </a:ext>
          </a:extLst>
        </xdr:cNvPr>
        <xdr:cNvCxnSpPr/>
      </xdr:nvCxnSpPr>
      <xdr:spPr>
        <a:xfrm>
          <a:off x="2319160" y="4189927"/>
          <a:ext cx="150133"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528977</xdr:colOff>
      <xdr:row>25</xdr:row>
      <xdr:rowOff>116756</xdr:rowOff>
    </xdr:from>
    <xdr:to>
      <xdr:col>1</xdr:col>
      <xdr:colOff>552764</xdr:colOff>
      <xdr:row>25</xdr:row>
      <xdr:rowOff>154751</xdr:rowOff>
    </xdr:to>
    <xdr:cxnSp macro="">
      <xdr:nvCxnSpPr>
        <xdr:cNvPr id="46" name="Straight Connector 45">
          <a:extLst>
            <a:ext uri="{FF2B5EF4-FFF2-40B4-BE49-F238E27FC236}">
              <a16:creationId xmlns:a16="http://schemas.microsoft.com/office/drawing/2014/main" id="{5749EB33-2D2E-4F47-B9FE-75EBEB673A78}"/>
            </a:ext>
          </a:extLst>
        </xdr:cNvPr>
        <xdr:cNvCxnSpPr/>
      </xdr:nvCxnSpPr>
      <xdr:spPr>
        <a:xfrm flipH="1">
          <a:off x="1129052" y="4202981"/>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569607</xdr:colOff>
      <xdr:row>25</xdr:row>
      <xdr:rowOff>119623</xdr:rowOff>
    </xdr:from>
    <xdr:to>
      <xdr:col>1</xdr:col>
      <xdr:colOff>593394</xdr:colOff>
      <xdr:row>25</xdr:row>
      <xdr:rowOff>157618</xdr:rowOff>
    </xdr:to>
    <xdr:cxnSp macro="">
      <xdr:nvCxnSpPr>
        <xdr:cNvPr id="47" name="Straight Connector 46">
          <a:extLst>
            <a:ext uri="{FF2B5EF4-FFF2-40B4-BE49-F238E27FC236}">
              <a16:creationId xmlns:a16="http://schemas.microsoft.com/office/drawing/2014/main" id="{E54341E2-2311-4C13-8F9C-D81B9577D0AB}"/>
            </a:ext>
          </a:extLst>
        </xdr:cNvPr>
        <xdr:cNvCxnSpPr/>
      </xdr:nvCxnSpPr>
      <xdr:spPr>
        <a:xfrm flipH="1">
          <a:off x="1169682" y="4205848"/>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20707</xdr:colOff>
      <xdr:row>25</xdr:row>
      <xdr:rowOff>117181</xdr:rowOff>
    </xdr:from>
    <xdr:to>
      <xdr:col>2</xdr:col>
      <xdr:colOff>46114</xdr:colOff>
      <xdr:row>25</xdr:row>
      <xdr:rowOff>155176</xdr:rowOff>
    </xdr:to>
    <xdr:cxnSp macro="">
      <xdr:nvCxnSpPr>
        <xdr:cNvPr id="48" name="Straight Connector 47">
          <a:extLst>
            <a:ext uri="{FF2B5EF4-FFF2-40B4-BE49-F238E27FC236}">
              <a16:creationId xmlns:a16="http://schemas.microsoft.com/office/drawing/2014/main" id="{92C3B05C-D3D6-44B2-9C30-01FBD26DF5A5}"/>
            </a:ext>
          </a:extLst>
        </xdr:cNvPr>
        <xdr:cNvCxnSpPr/>
      </xdr:nvCxnSpPr>
      <xdr:spPr>
        <a:xfrm flipH="1">
          <a:off x="1220857" y="4203406"/>
          <a:ext cx="2540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58198</xdr:colOff>
      <xdr:row>25</xdr:row>
      <xdr:rowOff>114739</xdr:rowOff>
    </xdr:from>
    <xdr:to>
      <xdr:col>2</xdr:col>
      <xdr:colOff>81985</xdr:colOff>
      <xdr:row>25</xdr:row>
      <xdr:rowOff>152734</xdr:rowOff>
    </xdr:to>
    <xdr:cxnSp macro="">
      <xdr:nvCxnSpPr>
        <xdr:cNvPr id="49" name="Straight Connector 48">
          <a:extLst>
            <a:ext uri="{FF2B5EF4-FFF2-40B4-BE49-F238E27FC236}">
              <a16:creationId xmlns:a16="http://schemas.microsoft.com/office/drawing/2014/main" id="{CDC4954A-290D-4AA7-83F3-7651BA35CE12}"/>
            </a:ext>
          </a:extLst>
        </xdr:cNvPr>
        <xdr:cNvCxnSpPr/>
      </xdr:nvCxnSpPr>
      <xdr:spPr>
        <a:xfrm flipH="1">
          <a:off x="1258348" y="4200964"/>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511799</xdr:colOff>
      <xdr:row>25</xdr:row>
      <xdr:rowOff>116968</xdr:rowOff>
    </xdr:from>
    <xdr:to>
      <xdr:col>3</xdr:col>
      <xdr:colOff>535586</xdr:colOff>
      <xdr:row>25</xdr:row>
      <xdr:rowOff>154963</xdr:rowOff>
    </xdr:to>
    <xdr:cxnSp macro="">
      <xdr:nvCxnSpPr>
        <xdr:cNvPr id="50" name="Straight Connector 49">
          <a:extLst>
            <a:ext uri="{FF2B5EF4-FFF2-40B4-BE49-F238E27FC236}">
              <a16:creationId xmlns:a16="http://schemas.microsoft.com/office/drawing/2014/main" id="{1F690BB7-082E-4B70-9E78-96C2AFD9B2D5}"/>
            </a:ext>
          </a:extLst>
        </xdr:cNvPr>
        <xdr:cNvCxnSpPr/>
      </xdr:nvCxnSpPr>
      <xdr:spPr>
        <a:xfrm flipH="1">
          <a:off x="2312024" y="4203193"/>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552429</xdr:colOff>
      <xdr:row>25</xdr:row>
      <xdr:rowOff>119835</xdr:rowOff>
    </xdr:from>
    <xdr:to>
      <xdr:col>3</xdr:col>
      <xdr:colOff>576216</xdr:colOff>
      <xdr:row>25</xdr:row>
      <xdr:rowOff>157830</xdr:rowOff>
    </xdr:to>
    <xdr:cxnSp macro="">
      <xdr:nvCxnSpPr>
        <xdr:cNvPr id="51" name="Straight Connector 50">
          <a:extLst>
            <a:ext uri="{FF2B5EF4-FFF2-40B4-BE49-F238E27FC236}">
              <a16:creationId xmlns:a16="http://schemas.microsoft.com/office/drawing/2014/main" id="{21D07DE9-AEA7-4A76-9F65-967CB2F519EC}"/>
            </a:ext>
          </a:extLst>
        </xdr:cNvPr>
        <xdr:cNvCxnSpPr/>
      </xdr:nvCxnSpPr>
      <xdr:spPr>
        <a:xfrm flipH="1">
          <a:off x="2352654" y="4206060"/>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826</xdr:colOff>
      <xdr:row>25</xdr:row>
      <xdr:rowOff>117393</xdr:rowOff>
    </xdr:from>
    <xdr:to>
      <xdr:col>4</xdr:col>
      <xdr:colOff>28936</xdr:colOff>
      <xdr:row>25</xdr:row>
      <xdr:rowOff>155388</xdr:rowOff>
    </xdr:to>
    <xdr:cxnSp macro="">
      <xdr:nvCxnSpPr>
        <xdr:cNvPr id="52" name="Straight Connector 51">
          <a:extLst>
            <a:ext uri="{FF2B5EF4-FFF2-40B4-BE49-F238E27FC236}">
              <a16:creationId xmlns:a16="http://schemas.microsoft.com/office/drawing/2014/main" id="{EE032784-4649-4016-9427-F72D43EF46D4}"/>
            </a:ext>
          </a:extLst>
        </xdr:cNvPr>
        <xdr:cNvCxnSpPr/>
      </xdr:nvCxnSpPr>
      <xdr:spPr>
        <a:xfrm flipH="1">
          <a:off x="2401126" y="4203618"/>
          <a:ext cx="28110"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41020</xdr:colOff>
      <xdr:row>25</xdr:row>
      <xdr:rowOff>114951</xdr:rowOff>
    </xdr:from>
    <xdr:to>
      <xdr:col>4</xdr:col>
      <xdr:colOff>64807</xdr:colOff>
      <xdr:row>25</xdr:row>
      <xdr:rowOff>152946</xdr:rowOff>
    </xdr:to>
    <xdr:cxnSp macro="">
      <xdr:nvCxnSpPr>
        <xdr:cNvPr id="53" name="Straight Connector 52">
          <a:extLst>
            <a:ext uri="{FF2B5EF4-FFF2-40B4-BE49-F238E27FC236}">
              <a16:creationId xmlns:a16="http://schemas.microsoft.com/office/drawing/2014/main" id="{9A462FD8-B084-4170-8DC6-9A1A0ABD3DF1}"/>
            </a:ext>
          </a:extLst>
        </xdr:cNvPr>
        <xdr:cNvCxnSpPr/>
      </xdr:nvCxnSpPr>
      <xdr:spPr>
        <a:xfrm flipH="1">
          <a:off x="2441320" y="4201176"/>
          <a:ext cx="23787" cy="37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450981</xdr:colOff>
      <xdr:row>26</xdr:row>
      <xdr:rowOff>117692</xdr:rowOff>
    </xdr:from>
    <xdr:to>
      <xdr:col>4</xdr:col>
      <xdr:colOff>129461</xdr:colOff>
      <xdr:row>27</xdr:row>
      <xdr:rowOff>4569</xdr:rowOff>
    </xdr:to>
    <xdr:sp macro="" textlink="">
      <xdr:nvSpPr>
        <xdr:cNvPr id="54" name="Freeform: Shape 53">
          <a:extLst>
            <a:ext uri="{FF2B5EF4-FFF2-40B4-BE49-F238E27FC236}">
              <a16:creationId xmlns:a16="http://schemas.microsoft.com/office/drawing/2014/main" id="{E1C6C2A5-9645-4062-8A04-DAC22404A6D6}"/>
            </a:ext>
          </a:extLst>
        </xdr:cNvPr>
        <xdr:cNvSpPr/>
      </xdr:nvSpPr>
      <xdr:spPr>
        <a:xfrm>
          <a:off x="2251206" y="4365842"/>
          <a:ext cx="278555" cy="48802"/>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129461</xdr:colOff>
      <xdr:row>26</xdr:row>
      <xdr:rowOff>91908</xdr:rowOff>
    </xdr:from>
    <xdr:to>
      <xdr:col>4</xdr:col>
      <xdr:colOff>153750</xdr:colOff>
      <xdr:row>26</xdr:row>
      <xdr:rowOff>112906</xdr:rowOff>
    </xdr:to>
    <xdr:cxnSp macro="">
      <xdr:nvCxnSpPr>
        <xdr:cNvPr id="55" name="Straight Arrow Connector 54">
          <a:extLst>
            <a:ext uri="{FF2B5EF4-FFF2-40B4-BE49-F238E27FC236}">
              <a16:creationId xmlns:a16="http://schemas.microsoft.com/office/drawing/2014/main" id="{9FEDEBFD-D8E9-48A8-863C-F0341A2A44CF}"/>
            </a:ext>
          </a:extLst>
        </xdr:cNvPr>
        <xdr:cNvCxnSpPr/>
      </xdr:nvCxnSpPr>
      <xdr:spPr>
        <a:xfrm flipV="1">
          <a:off x="2529761" y="4340058"/>
          <a:ext cx="24289" cy="209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87519</xdr:colOff>
      <xdr:row>26</xdr:row>
      <xdr:rowOff>51543</xdr:rowOff>
    </xdr:from>
    <xdr:to>
      <xdr:col>4</xdr:col>
      <xdr:colOff>472657</xdr:colOff>
      <xdr:row>28</xdr:row>
      <xdr:rowOff>96761</xdr:rowOff>
    </xdr:to>
    <xdr:sp macro="" textlink="">
      <xdr:nvSpPr>
        <xdr:cNvPr id="56" name="TextBox 55">
          <a:extLst>
            <a:ext uri="{FF2B5EF4-FFF2-40B4-BE49-F238E27FC236}">
              <a16:creationId xmlns:a16="http://schemas.microsoft.com/office/drawing/2014/main" id="{27CB273D-74C4-4DF0-89F7-82D33D8E76FF}"/>
            </a:ext>
          </a:extLst>
        </xdr:cNvPr>
        <xdr:cNvSpPr txBox="1"/>
      </xdr:nvSpPr>
      <xdr:spPr>
        <a:xfrm>
          <a:off x="2487819" y="4299693"/>
          <a:ext cx="385138" cy="3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a:t>
          </a:r>
          <a:r>
            <a:rPr lang="en-CA" sz="1100" baseline="-25000">
              <a:solidFill>
                <a:schemeClr val="dk1"/>
              </a:solidFill>
              <a:effectLst/>
              <a:latin typeface="+mn-lt"/>
              <a:ea typeface="+mn-ea"/>
              <a:cs typeface="+mn-cs"/>
            </a:rPr>
            <a:t>F</a:t>
          </a:r>
          <a:endParaRPr lang="en-CA" sz="1000">
            <a:effectLst/>
          </a:endParaRPr>
        </a:p>
      </xdr:txBody>
    </xdr:sp>
    <xdr:clientData/>
  </xdr:twoCellAnchor>
  <xdr:twoCellAnchor>
    <xdr:from>
      <xdr:col>2</xdr:col>
      <xdr:colOff>135535</xdr:colOff>
      <xdr:row>26</xdr:row>
      <xdr:rowOff>28587</xdr:rowOff>
    </xdr:from>
    <xdr:to>
      <xdr:col>2</xdr:col>
      <xdr:colOff>575923</xdr:colOff>
      <xdr:row>28</xdr:row>
      <xdr:rowOff>140272</xdr:rowOff>
    </xdr:to>
    <xdr:sp macro="" textlink="">
      <xdr:nvSpPr>
        <xdr:cNvPr id="57" name="TextBox 56">
          <a:extLst>
            <a:ext uri="{FF2B5EF4-FFF2-40B4-BE49-F238E27FC236}">
              <a16:creationId xmlns:a16="http://schemas.microsoft.com/office/drawing/2014/main" id="{C079A648-AB6B-4979-B963-9E8084483C68}"/>
            </a:ext>
          </a:extLst>
        </xdr:cNvPr>
        <xdr:cNvSpPr txBox="1"/>
      </xdr:nvSpPr>
      <xdr:spPr>
        <a:xfrm>
          <a:off x="1335685" y="4276737"/>
          <a:ext cx="440388" cy="435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2</xdr:col>
      <xdr:colOff>0</xdr:colOff>
      <xdr:row>26</xdr:row>
      <xdr:rowOff>13298</xdr:rowOff>
    </xdr:from>
    <xdr:to>
      <xdr:col>2</xdr:col>
      <xdr:colOff>31</xdr:colOff>
      <xdr:row>28</xdr:row>
      <xdr:rowOff>37703</xdr:rowOff>
    </xdr:to>
    <xdr:cxnSp macro="">
      <xdr:nvCxnSpPr>
        <xdr:cNvPr id="58" name="Straight Arrow Connector 57">
          <a:extLst>
            <a:ext uri="{FF2B5EF4-FFF2-40B4-BE49-F238E27FC236}">
              <a16:creationId xmlns:a16="http://schemas.microsoft.com/office/drawing/2014/main" id="{490791F3-1632-45BE-91FF-673668FB9BAF}"/>
            </a:ext>
          </a:extLst>
        </xdr:cNvPr>
        <xdr:cNvCxnSpPr/>
      </xdr:nvCxnSpPr>
      <xdr:spPr>
        <a:xfrm flipH="1">
          <a:off x="1200150" y="4261448"/>
          <a:ext cx="31" cy="3482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453043</xdr:colOff>
      <xdr:row>26</xdr:row>
      <xdr:rowOff>136582</xdr:rowOff>
    </xdr:from>
    <xdr:to>
      <xdr:col>2</xdr:col>
      <xdr:colOff>131523</xdr:colOff>
      <xdr:row>27</xdr:row>
      <xdr:rowOff>22974</xdr:rowOff>
    </xdr:to>
    <xdr:sp macro="" textlink="">
      <xdr:nvSpPr>
        <xdr:cNvPr id="59" name="Freeform: Shape 58">
          <a:extLst>
            <a:ext uri="{FF2B5EF4-FFF2-40B4-BE49-F238E27FC236}">
              <a16:creationId xmlns:a16="http://schemas.microsoft.com/office/drawing/2014/main" id="{1891948B-53B6-4A53-8C0B-3156E04E4197}"/>
            </a:ext>
          </a:extLst>
        </xdr:cNvPr>
        <xdr:cNvSpPr/>
      </xdr:nvSpPr>
      <xdr:spPr>
        <a:xfrm>
          <a:off x="1053118" y="4384732"/>
          <a:ext cx="278555" cy="48317"/>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110329</xdr:colOff>
      <xdr:row>26</xdr:row>
      <xdr:rowOff>105889</xdr:rowOff>
    </xdr:from>
    <xdr:to>
      <xdr:col>2</xdr:col>
      <xdr:colOff>184168</xdr:colOff>
      <xdr:row>26</xdr:row>
      <xdr:rowOff>143582</xdr:rowOff>
    </xdr:to>
    <xdr:cxnSp macro="">
      <xdr:nvCxnSpPr>
        <xdr:cNvPr id="60" name="Straight Arrow Connector 59">
          <a:extLst>
            <a:ext uri="{FF2B5EF4-FFF2-40B4-BE49-F238E27FC236}">
              <a16:creationId xmlns:a16="http://schemas.microsoft.com/office/drawing/2014/main" id="{FF5BFFA6-52B9-42B7-9AA1-D55169B05776}"/>
            </a:ext>
          </a:extLst>
        </xdr:cNvPr>
        <xdr:cNvCxnSpPr/>
      </xdr:nvCxnSpPr>
      <xdr:spPr>
        <a:xfrm flipV="1">
          <a:off x="1310479" y="4354039"/>
          <a:ext cx="73839" cy="376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79893</xdr:colOff>
      <xdr:row>25</xdr:row>
      <xdr:rowOff>106484</xdr:rowOff>
    </xdr:from>
    <xdr:to>
      <xdr:col>4</xdr:col>
      <xdr:colOff>375634</xdr:colOff>
      <xdr:row>25</xdr:row>
      <xdr:rowOff>106485</xdr:rowOff>
    </xdr:to>
    <xdr:cxnSp macro="">
      <xdr:nvCxnSpPr>
        <xdr:cNvPr id="61" name="Straight Arrow Connector 60">
          <a:extLst>
            <a:ext uri="{FF2B5EF4-FFF2-40B4-BE49-F238E27FC236}">
              <a16:creationId xmlns:a16="http://schemas.microsoft.com/office/drawing/2014/main" id="{26B74E33-56CA-4879-9B10-2603FACACA2C}"/>
            </a:ext>
          </a:extLst>
        </xdr:cNvPr>
        <xdr:cNvCxnSpPr/>
      </xdr:nvCxnSpPr>
      <xdr:spPr>
        <a:xfrm flipH="1" flipV="1">
          <a:off x="2480193" y="4192709"/>
          <a:ext cx="295741" cy="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93908</xdr:colOff>
      <xdr:row>25</xdr:row>
      <xdr:rowOff>79654</xdr:rowOff>
    </xdr:from>
    <xdr:to>
      <xdr:col>2</xdr:col>
      <xdr:colOff>449904</xdr:colOff>
      <xdr:row>25</xdr:row>
      <xdr:rowOff>79654</xdr:rowOff>
    </xdr:to>
    <xdr:cxnSp macro="">
      <xdr:nvCxnSpPr>
        <xdr:cNvPr id="62" name="Straight Connector 61">
          <a:extLst>
            <a:ext uri="{FF2B5EF4-FFF2-40B4-BE49-F238E27FC236}">
              <a16:creationId xmlns:a16="http://schemas.microsoft.com/office/drawing/2014/main" id="{7DCCB288-44F0-442D-83FE-6AB8C93A1C7C}"/>
            </a:ext>
          </a:extLst>
        </xdr:cNvPr>
        <xdr:cNvCxnSpPr/>
      </xdr:nvCxnSpPr>
      <xdr:spPr>
        <a:xfrm>
          <a:off x="1294058" y="4165879"/>
          <a:ext cx="35599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375634</xdr:colOff>
      <xdr:row>19</xdr:row>
      <xdr:rowOff>34924</xdr:rowOff>
    </xdr:from>
    <xdr:to>
      <xdr:col>2</xdr:col>
      <xdr:colOff>7597</xdr:colOff>
      <xdr:row>22</xdr:row>
      <xdr:rowOff>34772</xdr:rowOff>
    </xdr:to>
    <xdr:grpSp>
      <xdr:nvGrpSpPr>
        <xdr:cNvPr id="63" name="Group 62">
          <a:extLst>
            <a:ext uri="{FF2B5EF4-FFF2-40B4-BE49-F238E27FC236}">
              <a16:creationId xmlns:a16="http://schemas.microsoft.com/office/drawing/2014/main" id="{AE4B5A89-4381-41D8-9F07-0F20AF96873B}"/>
            </a:ext>
          </a:extLst>
        </xdr:cNvPr>
        <xdr:cNvGrpSpPr/>
      </xdr:nvGrpSpPr>
      <xdr:grpSpPr>
        <a:xfrm>
          <a:off x="975709" y="3149599"/>
          <a:ext cx="232038" cy="485623"/>
          <a:chOff x="1790968" y="4386866"/>
          <a:chExt cx="228953" cy="482806"/>
        </a:xfrm>
      </xdr:grpSpPr>
      <xdr:cxnSp macro="">
        <xdr:nvCxnSpPr>
          <xdr:cNvPr id="64" name="Straight Connector 63">
            <a:extLst>
              <a:ext uri="{FF2B5EF4-FFF2-40B4-BE49-F238E27FC236}">
                <a16:creationId xmlns:a16="http://schemas.microsoft.com/office/drawing/2014/main" id="{E9ADC13A-032B-4F95-99EE-81977180FDEE}"/>
              </a:ext>
            </a:extLst>
          </xdr:cNvPr>
          <xdr:cNvCxnSpPr/>
        </xdr:nvCxnSpPr>
        <xdr:spPr>
          <a:xfrm flipV="1">
            <a:off x="1792367" y="4386866"/>
            <a:ext cx="218730" cy="4814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Arrow Connector 64">
            <a:extLst>
              <a:ext uri="{FF2B5EF4-FFF2-40B4-BE49-F238E27FC236}">
                <a16:creationId xmlns:a16="http://schemas.microsoft.com/office/drawing/2014/main" id="{8E3553AC-3585-4686-A932-9BD3B5034030}"/>
              </a:ext>
            </a:extLst>
          </xdr:cNvPr>
          <xdr:cNvCxnSpPr/>
        </xdr:nvCxnSpPr>
        <xdr:spPr>
          <a:xfrm>
            <a:off x="1981248" y="4482828"/>
            <a:ext cx="38673" cy="995"/>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6" name="Straight Arrow Connector 65">
            <a:extLst>
              <a:ext uri="{FF2B5EF4-FFF2-40B4-BE49-F238E27FC236}">
                <a16:creationId xmlns:a16="http://schemas.microsoft.com/office/drawing/2014/main" id="{CAB6D23F-DF31-419D-94C4-C11643DE053E}"/>
              </a:ext>
            </a:extLst>
          </xdr:cNvPr>
          <xdr:cNvCxnSpPr/>
        </xdr:nvCxnSpPr>
        <xdr:spPr>
          <a:xfrm>
            <a:off x="1930962" y="4579595"/>
            <a:ext cx="81107" cy="3000"/>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5D4781A-0BF5-4260-A0ED-4F245FDC6C39}"/>
              </a:ext>
            </a:extLst>
          </xdr:cNvPr>
          <xdr:cNvCxnSpPr/>
        </xdr:nvCxnSpPr>
        <xdr:spPr>
          <a:xfrm>
            <a:off x="1885248" y="4671794"/>
            <a:ext cx="127592" cy="4417"/>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8" name="Straight Arrow Connector 67">
            <a:extLst>
              <a:ext uri="{FF2B5EF4-FFF2-40B4-BE49-F238E27FC236}">
                <a16:creationId xmlns:a16="http://schemas.microsoft.com/office/drawing/2014/main" id="{E71E095C-E0CB-477B-A3A4-A517803BBFDF}"/>
              </a:ext>
            </a:extLst>
          </xdr:cNvPr>
          <xdr:cNvCxnSpPr/>
        </xdr:nvCxnSpPr>
        <xdr:spPr>
          <a:xfrm flipV="1">
            <a:off x="1834961" y="4770901"/>
            <a:ext cx="178655" cy="1425"/>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xnSp macro="">
        <xdr:nvCxnSpPr>
          <xdr:cNvPr id="69" name="Straight Arrow Connector 68">
            <a:extLst>
              <a:ext uri="{FF2B5EF4-FFF2-40B4-BE49-F238E27FC236}">
                <a16:creationId xmlns:a16="http://schemas.microsoft.com/office/drawing/2014/main" id="{769FA555-6879-4724-B603-91D5EDBA493E}"/>
              </a:ext>
            </a:extLst>
          </xdr:cNvPr>
          <xdr:cNvCxnSpPr/>
        </xdr:nvCxnSpPr>
        <xdr:spPr>
          <a:xfrm>
            <a:off x="1790968" y="4866395"/>
            <a:ext cx="223939" cy="3277"/>
          </a:xfrm>
          <a:prstGeom prst="straightConnector1">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40822</xdr:colOff>
      <xdr:row>59</xdr:row>
      <xdr:rowOff>40821</xdr:rowOff>
    </xdr:from>
    <xdr:ext cx="2483303" cy="487904"/>
    <xdr:pic>
      <xdr:nvPicPr>
        <xdr:cNvPr id="70" name="Picture 69">
          <a:hlinkClick xmlns:r="http://schemas.openxmlformats.org/officeDocument/2006/relationships" r:id="rId1"/>
          <a:extLst>
            <a:ext uri="{FF2B5EF4-FFF2-40B4-BE49-F238E27FC236}">
              <a16:creationId xmlns:a16="http://schemas.microsoft.com/office/drawing/2014/main" id="{BEDC930B-E856-4D3C-869A-6A671BAFD97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0251621"/>
          <a:ext cx="2483303" cy="48790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nasa-tm-x-73305-astronautics-structures-manual-volume-i" TargetMode="Externa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F5AA-D548-4161-A0DB-277ADABB93A9}">
  <sheetPr>
    <tabColor indexed="49"/>
  </sheetPr>
  <dimension ref="A1:GC111"/>
  <sheetViews>
    <sheetView tabSelected="1" view="pageBreakPreview" zoomScaleNormal="100" zoomScaleSheetLayoutView="100" workbookViewId="0">
      <selection activeCell="I97" sqref="I97"/>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AA-SM-026-053</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VERTICAL TRIANGLE DIST. LOAD, LOWER PEAK,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K13" s="23"/>
      <c r="S13" s="46"/>
      <c r="T13" s="45"/>
    </row>
    <row r="14" spans="1:185" x14ac:dyDescent="0.2">
      <c r="E14" s="1"/>
      <c r="K14" s="23"/>
    </row>
    <row r="15" spans="1:185" x14ac:dyDescent="0.2">
      <c r="B15" s="1"/>
      <c r="C15" s="54"/>
      <c r="D15" s="1"/>
      <c r="E15" s="1"/>
      <c r="F15" s="10" t="s">
        <v>56</v>
      </c>
      <c r="G15" s="24" t="s">
        <v>57</v>
      </c>
      <c r="H15" s="55">
        <v>19</v>
      </c>
      <c r="I15" s="23" t="s">
        <v>58</v>
      </c>
      <c r="J15" s="23"/>
      <c r="K15" s="23"/>
      <c r="L15" s="56"/>
    </row>
    <row r="16" spans="1:185" x14ac:dyDescent="0.2">
      <c r="C16" s="1"/>
      <c r="D16" s="1"/>
      <c r="E16" s="2"/>
      <c r="G16" s="24" t="s">
        <v>59</v>
      </c>
      <c r="H16" s="55">
        <v>6</v>
      </c>
      <c r="I16" s="23" t="s">
        <v>60</v>
      </c>
      <c r="J16" s="23"/>
      <c r="K16" s="23"/>
      <c r="L16" s="56"/>
    </row>
    <row r="17" spans="1:171" s="41" customFormat="1" x14ac:dyDescent="0.2">
      <c r="A17" s="5"/>
      <c r="B17" s="1"/>
      <c r="C17" s="5"/>
      <c r="D17" s="5"/>
      <c r="E17" s="5"/>
      <c r="F17" s="5"/>
      <c r="G17" s="24" t="s">
        <v>61</v>
      </c>
      <c r="H17" s="55">
        <v>5</v>
      </c>
      <c r="I17" s="23" t="s">
        <v>60</v>
      </c>
      <c r="J17" s="23"/>
      <c r="K17" s="23"/>
      <c r="L17" s="56"/>
      <c r="N17" s="39"/>
      <c r="R17" s="45"/>
      <c r="S17" s="45"/>
      <c r="T17" s="47"/>
      <c r="U17" s="47"/>
      <c r="V17" s="47"/>
      <c r="W17" s="47"/>
      <c r="X17" s="47"/>
      <c r="Y17" s="47"/>
      <c r="Z17" s="47"/>
      <c r="AA17" s="47"/>
      <c r="AB17" s="47"/>
      <c r="AC17" s="47"/>
      <c r="AD17" s="47"/>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41" customFormat="1" x14ac:dyDescent="0.2">
      <c r="A18" s="5"/>
      <c r="B18" s="5"/>
      <c r="C18" s="5"/>
      <c r="D18" s="5"/>
      <c r="E18" s="5"/>
      <c r="F18" s="5"/>
      <c r="G18" s="23"/>
      <c r="H18" s="23"/>
      <c r="I18" s="23"/>
      <c r="J18" s="23"/>
      <c r="K18" s="23"/>
      <c r="L18" s="56"/>
      <c r="N18" s="39"/>
      <c r="R18" s="45"/>
      <c r="S18" s="45"/>
      <c r="T18" s="47"/>
      <c r="U18" s="47"/>
      <c r="V18" s="47"/>
      <c r="W18" s="47"/>
      <c r="X18" s="47"/>
      <c r="Y18" s="47"/>
      <c r="Z18" s="47"/>
      <c r="AA18" s="47"/>
      <c r="AB18" s="47"/>
      <c r="AC18" s="47"/>
      <c r="AD18" s="47"/>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41" customFormat="1" x14ac:dyDescent="0.2">
      <c r="A19" s="5"/>
      <c r="B19" s="1"/>
      <c r="C19" s="5"/>
      <c r="D19" s="5"/>
      <c r="E19" s="5"/>
      <c r="F19" s="5"/>
      <c r="G19" s="24" t="s">
        <v>62</v>
      </c>
      <c r="H19" s="55">
        <v>10</v>
      </c>
      <c r="I19" s="23"/>
      <c r="J19" s="23"/>
      <c r="K19" s="23"/>
      <c r="L19" s="56"/>
      <c r="N19" s="39"/>
      <c r="R19" s="45"/>
      <c r="S19" s="45"/>
      <c r="T19" s="47"/>
      <c r="U19" s="47"/>
      <c r="V19" s="47"/>
      <c r="W19" s="47"/>
      <c r="X19" s="47"/>
      <c r="Y19" s="47"/>
      <c r="Z19" s="47"/>
      <c r="AA19" s="47"/>
      <c r="AB19" s="47"/>
      <c r="AC19" s="47"/>
      <c r="AD19" s="47"/>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41" customFormat="1" x14ac:dyDescent="0.2">
      <c r="A20" s="5"/>
      <c r="B20" s="1"/>
      <c r="C20" s="5"/>
      <c r="D20" s="5"/>
      <c r="E20" s="5"/>
      <c r="F20" s="5"/>
      <c r="G20" s="24" t="s">
        <v>63</v>
      </c>
      <c r="H20" s="57">
        <v>40</v>
      </c>
      <c r="I20" s="23" t="s">
        <v>60</v>
      </c>
      <c r="J20" s="23"/>
      <c r="K20" s="23"/>
      <c r="L20" s="56"/>
      <c r="N20" s="39"/>
      <c r="R20" s="45"/>
      <c r="S20" s="45"/>
      <c r="T20" s="47"/>
      <c r="U20" s="47"/>
      <c r="V20" s="47"/>
      <c r="W20" s="47"/>
      <c r="X20" s="47"/>
      <c r="Y20" s="47"/>
      <c r="Z20" s="47"/>
      <c r="AA20" s="47"/>
      <c r="AB20" s="47"/>
      <c r="AC20" s="47"/>
      <c r="AD20" s="47"/>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41" customFormat="1" x14ac:dyDescent="0.2">
      <c r="A21" s="5"/>
      <c r="B21" s="1"/>
      <c r="C21" s="54"/>
      <c r="D21" s="58"/>
      <c r="E21" s="59"/>
      <c r="F21" s="58"/>
      <c r="G21" s="60"/>
      <c r="H21" s="57"/>
      <c r="I21" s="61"/>
      <c r="J21" s="62"/>
      <c r="K21" s="23"/>
      <c r="L21" s="56"/>
      <c r="N21" s="39"/>
      <c r="R21" s="45"/>
      <c r="S21" s="45"/>
      <c r="T21" s="47"/>
      <c r="U21" s="47"/>
      <c r="V21" s="47"/>
      <c r="W21" s="47"/>
      <c r="X21" s="47"/>
      <c r="Y21" s="47"/>
      <c r="Z21" s="47"/>
      <c r="AA21" s="47"/>
      <c r="AB21" s="47"/>
      <c r="AC21" s="47"/>
      <c r="AD21" s="47"/>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41" customFormat="1" x14ac:dyDescent="0.2">
      <c r="A22" s="5"/>
      <c r="B22" s="1"/>
      <c r="C22" s="1"/>
      <c r="D22" s="58"/>
      <c r="E22" s="59"/>
      <c r="F22" s="58"/>
      <c r="G22" s="63" t="s">
        <v>64</v>
      </c>
      <c r="H22" s="64">
        <v>5</v>
      </c>
      <c r="I22" s="65" t="s">
        <v>65</v>
      </c>
      <c r="J22" s="51"/>
      <c r="K22" s="23"/>
      <c r="L22" s="56"/>
      <c r="N22" s="39"/>
      <c r="R22" s="45"/>
      <c r="S22" s="45"/>
      <c r="T22" s="47"/>
      <c r="U22" s="47"/>
      <c r="V22" s="47"/>
      <c r="W22" s="47"/>
      <c r="X22" s="47"/>
      <c r="Y22" s="47"/>
      <c r="Z22" s="47"/>
      <c r="AA22" s="47"/>
      <c r="AB22" s="47"/>
      <c r="AC22" s="47"/>
      <c r="AD22" s="47"/>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41" customFormat="1" x14ac:dyDescent="0.2">
      <c r="A23" s="5"/>
      <c r="B23" s="1"/>
      <c r="C23" s="1"/>
      <c r="D23" s="5"/>
      <c r="E23" s="5"/>
      <c r="F23" s="66"/>
      <c r="G23" s="24" t="s">
        <v>66</v>
      </c>
      <c r="H23" s="57">
        <v>54</v>
      </c>
      <c r="I23" s="23" t="s">
        <v>65</v>
      </c>
      <c r="J23" s="23"/>
      <c r="K23" s="23"/>
      <c r="L23" s="56"/>
      <c r="N23" s="39"/>
      <c r="R23" s="45"/>
      <c r="S23" s="45"/>
      <c r="T23" s="47"/>
      <c r="U23" s="47"/>
      <c r="V23" s="47"/>
      <c r="W23" s="47"/>
      <c r="X23" s="47"/>
      <c r="Y23" s="47"/>
      <c r="Z23" s="47"/>
      <c r="AA23" s="47"/>
      <c r="AB23" s="47"/>
      <c r="AC23" s="47"/>
      <c r="AD23" s="47"/>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41" customFormat="1" x14ac:dyDescent="0.2">
      <c r="A24" s="23"/>
      <c r="B24" s="23"/>
      <c r="C24" s="23"/>
      <c r="D24" s="23"/>
      <c r="E24" s="23"/>
      <c r="F24" s="5"/>
      <c r="G24" s="23"/>
      <c r="H24" s="23"/>
      <c r="I24" s="23"/>
      <c r="J24" s="23"/>
      <c r="K24" s="23"/>
      <c r="L24" s="23"/>
      <c r="N24" s="39"/>
      <c r="R24" s="45"/>
      <c r="S24" s="45"/>
      <c r="T24" s="47"/>
      <c r="U24" s="47"/>
      <c r="V24" s="47"/>
      <c r="W24" s="47"/>
      <c r="X24" s="47"/>
      <c r="Y24" s="47"/>
      <c r="Z24" s="47"/>
      <c r="AA24" s="47"/>
      <c r="AB24" s="47"/>
      <c r="AC24" s="47"/>
      <c r="AD24" s="47"/>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41" customFormat="1" x14ac:dyDescent="0.2">
      <c r="A25" s="23"/>
      <c r="B25" s="23"/>
      <c r="C25" s="23"/>
      <c r="D25" s="23"/>
      <c r="E25" s="23"/>
      <c r="F25" s="23"/>
      <c r="G25" s="60" t="s">
        <v>67</v>
      </c>
      <c r="H25" s="67">
        <f>H15+H16</f>
        <v>25</v>
      </c>
      <c r="I25" s="68" t="s">
        <v>68</v>
      </c>
      <c r="J25" s="23"/>
      <c r="K25" s="23"/>
      <c r="L25" s="23"/>
      <c r="N25" s="39"/>
      <c r="R25" s="45"/>
      <c r="S25" s="45"/>
      <c r="T25" s="47"/>
      <c r="U25" s="47"/>
      <c r="V25" s="47"/>
      <c r="W25" s="47"/>
      <c r="X25" s="47"/>
      <c r="Y25" s="47"/>
      <c r="Z25" s="47"/>
      <c r="AA25" s="47"/>
      <c r="AB25" s="47"/>
      <c r="AC25" s="47"/>
      <c r="AD25" s="47"/>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41" customFormat="1" x14ac:dyDescent="0.2">
      <c r="A26" s="23"/>
      <c r="B26" s="23"/>
      <c r="C26" s="23"/>
      <c r="D26" s="23"/>
      <c r="E26" s="23"/>
      <c r="F26" s="23"/>
      <c r="G26" s="24" t="s">
        <v>69</v>
      </c>
      <c r="H26" s="69">
        <f>H25-H17</f>
        <v>20</v>
      </c>
      <c r="I26" s="23" t="s">
        <v>60</v>
      </c>
      <c r="J26" s="23"/>
      <c r="K26" s="23"/>
      <c r="L26" s="23"/>
      <c r="N26" s="39"/>
      <c r="R26" s="45"/>
      <c r="S26" s="45"/>
      <c r="T26" s="47"/>
      <c r="U26" s="47"/>
      <c r="V26" s="47"/>
      <c r="W26" s="47"/>
      <c r="X26" s="47"/>
      <c r="Y26" s="47"/>
      <c r="Z26" s="47"/>
      <c r="AA26" s="47"/>
      <c r="AB26" s="47"/>
      <c r="AC26" s="47"/>
      <c r="AD26" s="47"/>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41" customFormat="1" x14ac:dyDescent="0.2">
      <c r="A27" s="23"/>
      <c r="B27" s="23"/>
      <c r="C27" s="23"/>
      <c r="D27" s="23"/>
      <c r="E27" s="23"/>
      <c r="F27" s="23"/>
      <c r="G27" s="23"/>
      <c r="H27" s="23"/>
      <c r="I27" s="23"/>
      <c r="J27" s="23"/>
      <c r="K27" s="23"/>
      <c r="L27" s="23"/>
      <c r="N27" s="39"/>
      <c r="R27" s="45"/>
      <c r="S27" s="45"/>
      <c r="T27" s="47"/>
      <c r="U27" s="47"/>
      <c r="V27" s="47"/>
      <c r="W27" s="47"/>
      <c r="X27" s="47"/>
      <c r="Y27" s="47"/>
      <c r="Z27" s="47"/>
      <c r="AA27" s="47"/>
      <c r="AB27" s="47"/>
      <c r="AC27" s="47"/>
      <c r="AD27" s="47"/>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3"/>
      <c r="H28" s="23"/>
      <c r="I28" s="23"/>
      <c r="J28" s="23"/>
      <c r="K28" s="23"/>
    </row>
    <row r="29" spans="1:171" s="41" customFormat="1" x14ac:dyDescent="0.2">
      <c r="A29" s="23"/>
      <c r="B29" s="23"/>
      <c r="C29" s="23"/>
      <c r="D29" s="23"/>
      <c r="E29" s="23"/>
      <c r="F29" s="23"/>
      <c r="G29" s="23"/>
      <c r="H29" s="23"/>
      <c r="I29" s="23"/>
      <c r="J29" s="23"/>
      <c r="K29" s="23"/>
      <c r="L29" s="23"/>
      <c r="N29" s="39"/>
      <c r="R29" s="45"/>
      <c r="S29" s="45"/>
      <c r="T29" s="47"/>
      <c r="U29" s="47"/>
      <c r="V29" s="47"/>
      <c r="W29" s="47"/>
      <c r="X29" s="47"/>
      <c r="Y29" s="47"/>
      <c r="Z29" s="47"/>
      <c r="AA29" s="47"/>
      <c r="AB29" s="47"/>
      <c r="AC29" s="47"/>
      <c r="AD29" s="47"/>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41" customFormat="1" x14ac:dyDescent="0.2">
      <c r="A30" s="5"/>
      <c r="B30" s="54" t="s">
        <v>70</v>
      </c>
      <c r="C30" s="23"/>
      <c r="D30" s="23"/>
      <c r="E30" s="23"/>
      <c r="F30" s="23"/>
      <c r="G30" s="23"/>
      <c r="H30" s="23"/>
      <c r="I30" s="23"/>
      <c r="J30" s="23"/>
      <c r="K30" s="23"/>
      <c r="L30" s="23"/>
      <c r="N30" s="39"/>
      <c r="R30" s="45"/>
      <c r="S30" s="45"/>
      <c r="T30" s="47"/>
      <c r="U30" s="47"/>
      <c r="V30" s="47"/>
      <c r="W30" s="47"/>
      <c r="X30" s="47"/>
      <c r="Y30" s="47"/>
      <c r="Z30" s="47"/>
      <c r="AA30" s="47"/>
      <c r="AB30" s="47"/>
      <c r="AC30" s="47"/>
      <c r="AD30" s="47"/>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41" customFormat="1" x14ac:dyDescent="0.2">
      <c r="A31" s="23"/>
      <c r="B31" s="23"/>
      <c r="C31" s="23"/>
      <c r="D31" s="23"/>
      <c r="E31" s="23"/>
      <c r="F31" s="23"/>
      <c r="G31" s="23"/>
      <c r="H31" s="23"/>
      <c r="I31" s="23"/>
      <c r="J31" s="23"/>
      <c r="K31" s="23"/>
      <c r="L31" s="23"/>
      <c r="N31" s="39"/>
      <c r="R31" s="45"/>
      <c r="S31" s="45"/>
      <c r="T31" s="47"/>
      <c r="U31" s="47"/>
      <c r="V31" s="47"/>
      <c r="W31" s="47"/>
      <c r="X31" s="47"/>
      <c r="Y31" s="47"/>
      <c r="Z31" s="47"/>
      <c r="AA31" s="47"/>
      <c r="AB31" s="47"/>
      <c r="AC31" s="47"/>
      <c r="AD31" s="47"/>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23" customFormat="1" x14ac:dyDescent="0.2">
      <c r="A32" s="6" t="s">
        <v>71</v>
      </c>
      <c r="B32" s="5" t="str">
        <f ca="1">[1]!xlv(B34)</f>
        <v>(I₂ × h) / (I₁ × L)</v>
      </c>
      <c r="E32" s="2" t="s">
        <v>73</v>
      </c>
      <c r="F32" s="71" t="str">
        <f ca="1">[1]!xlv(F34)</f>
        <v>w × (a² + (a × c) - 2 × c²) / (6 × L) - MA / L - MF / L</v>
      </c>
      <c r="G32" s="72"/>
      <c r="L32" s="41"/>
      <c r="M32" s="41"/>
      <c r="N32" s="45"/>
      <c r="O32" s="45"/>
      <c r="P32" s="47"/>
      <c r="Q32" s="47"/>
      <c r="R32" s="47"/>
      <c r="S32" s="45"/>
      <c r="T32" s="47"/>
      <c r="U32" s="47"/>
      <c r="V32" s="47"/>
      <c r="W32" s="47"/>
      <c r="X32" s="47"/>
      <c r="Y32" s="47"/>
      <c r="Z32" s="47"/>
      <c r="AA32" s="47"/>
      <c r="AB32" s="47"/>
      <c r="AC32" s="47"/>
      <c r="AD32" s="47"/>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85" s="23" customFormat="1" x14ac:dyDescent="0.2">
      <c r="A33" s="6" t="s">
        <v>72</v>
      </c>
      <c r="B33" s="5" t="str">
        <f>[1]!xln(B34)</f>
        <v>(54 × 25) / (5 × 40)</v>
      </c>
      <c r="E33" s="6" t="s">
        <v>72</v>
      </c>
      <c r="F33" s="70" t="str">
        <f>[1]!xln(F34)</f>
        <v>10 × (19² + (19 × 5) - 2 × 5²) / (6 × 40) - 391 / 40 - (-17.1) / 40</v>
      </c>
      <c r="G33" s="5"/>
      <c r="L33" s="41"/>
      <c r="M33" s="41"/>
      <c r="N33" s="45"/>
      <c r="O33" s="45"/>
      <c r="P33" s="47"/>
      <c r="Q33" s="47"/>
      <c r="R33" s="47"/>
      <c r="S33" s="45"/>
      <c r="T33" s="47"/>
      <c r="U33" s="47"/>
      <c r="V33" s="47"/>
      <c r="W33" s="47"/>
      <c r="X33" s="47"/>
      <c r="Y33" s="47"/>
      <c r="Z33" s="47"/>
      <c r="AA33" s="47"/>
      <c r="AB33" s="47"/>
      <c r="AC33" s="47"/>
      <c r="AD33" s="47"/>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85" s="23" customFormat="1" x14ac:dyDescent="0.2">
      <c r="A34" s="6" t="s">
        <v>71</v>
      </c>
      <c r="B34" s="70">
        <f>(H23*H25)/(H22*H20)</f>
        <v>6.75</v>
      </c>
      <c r="E34" s="2" t="s">
        <v>74</v>
      </c>
      <c r="F34" s="74">
        <f>H19*(H15^2+(H15*H17)-2*H17^2)/(6*H20)-B49/H20-B54/H20</f>
        <v>7.5587328380187433</v>
      </c>
      <c r="G34" s="74" t="s">
        <v>75</v>
      </c>
      <c r="L34" s="56"/>
      <c r="M34" s="41"/>
      <c r="N34" s="45"/>
      <c r="O34" s="45"/>
      <c r="P34" s="47"/>
      <c r="Q34" s="47"/>
      <c r="R34" s="47"/>
      <c r="S34" s="45"/>
      <c r="T34" s="47"/>
      <c r="U34" s="47"/>
      <c r="V34" s="47"/>
      <c r="W34" s="47"/>
      <c r="X34" s="47"/>
      <c r="Y34" s="47"/>
      <c r="Z34" s="47"/>
      <c r="AA34" s="47"/>
      <c r="AB34" s="47"/>
      <c r="AC34" s="47"/>
      <c r="AD34" s="47"/>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85" s="23" customFormat="1" x14ac:dyDescent="0.2">
      <c r="A35" s="5"/>
      <c r="B35" s="5"/>
      <c r="C35" s="5"/>
      <c r="L35" s="45"/>
      <c r="M35" s="45"/>
      <c r="N35" s="47"/>
      <c r="O35" s="47"/>
      <c r="P35" s="47"/>
      <c r="Q35" s="45"/>
      <c r="R35" s="47"/>
      <c r="S35" s="47"/>
      <c r="T35" s="47"/>
      <c r="U35" s="47"/>
      <c r="V35" s="47"/>
      <c r="W35" s="47"/>
      <c r="X35" s="47"/>
      <c r="Y35" s="47"/>
      <c r="Z35" s="47"/>
      <c r="AA35" s="47"/>
      <c r="AB35" s="47"/>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row>
    <row r="36" spans="1:185" s="23" customFormat="1" x14ac:dyDescent="0.2">
      <c r="A36" s="24" t="s">
        <v>76</v>
      </c>
      <c r="B36" s="69" t="str">
        <f ca="1">[1]!xlv(B38)</f>
        <v>w / (60 × h² × (d - b)) × (15 × (h + b) × (d⁴ - b⁴) - 12 × (d⁵ - b⁵) - 20 × b × h × (d³ - b³))</v>
      </c>
      <c r="C36" s="69"/>
      <c r="D36" s="69"/>
      <c r="E36" s="69"/>
      <c r="F36" s="74"/>
      <c r="G36" s="74"/>
      <c r="H36" s="74"/>
      <c r="I36" s="74"/>
      <c r="J36" s="75"/>
      <c r="K36" s="5"/>
      <c r="L36" s="39"/>
      <c r="M36" s="41"/>
      <c r="N36" s="41"/>
      <c r="O36" s="41"/>
      <c r="P36" s="45"/>
      <c r="Q36" s="45"/>
      <c r="R36" s="47"/>
      <c r="S36" s="47"/>
      <c r="T36" s="47"/>
      <c r="U36" s="47"/>
      <c r="V36" s="47"/>
      <c r="W36" s="47"/>
      <c r="X36" s="47"/>
      <c r="Y36" s="47"/>
      <c r="Z36" s="47"/>
      <c r="AA36" s="47"/>
      <c r="AB36" s="4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row>
    <row r="37" spans="1:185" s="23" customFormat="1" x14ac:dyDescent="0.2">
      <c r="A37" s="6" t="s">
        <v>72</v>
      </c>
      <c r="B37" s="69" t="str">
        <f>[1]!xln(B38)</f>
        <v>10 / (60 × 25² × (20 - 6)) × (15 × (25 + 6) × (20⁴ - 6⁴) - 12 × (20⁵ - 6⁵) - 20 × 6 × 25 × (20³ - 6³))</v>
      </c>
      <c r="C37" s="69"/>
      <c r="D37" s="74"/>
      <c r="E37" s="74"/>
      <c r="F37" s="74"/>
      <c r="G37" s="74"/>
      <c r="H37" s="74"/>
      <c r="I37" s="74"/>
      <c r="J37" s="74"/>
      <c r="L37" s="39"/>
      <c r="M37" s="41"/>
      <c r="N37" s="41"/>
      <c r="O37" s="41"/>
      <c r="P37" s="45"/>
      <c r="Q37" s="45"/>
      <c r="R37" s="47"/>
      <c r="S37" s="47"/>
      <c r="T37" s="47"/>
      <c r="U37" s="47"/>
      <c r="V37" s="47"/>
      <c r="W37" s="47"/>
      <c r="X37" s="47"/>
      <c r="Y37" s="47"/>
      <c r="Z37" s="47"/>
      <c r="AA37" s="47"/>
      <c r="AB37" s="47"/>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row>
    <row r="38" spans="1:185" s="23" customFormat="1" x14ac:dyDescent="0.2">
      <c r="A38" s="24" t="s">
        <v>76</v>
      </c>
      <c r="B38" s="69">
        <f>H19/(60*H25^2*(H26-H16))*(15*(H25+H16)*(H26^4-H16^4)-12*(H26^5-H16^5)-20*H16*H25*(H26^3-H16^3))</f>
        <v>231.21279999999999</v>
      </c>
      <c r="C38" s="69"/>
      <c r="D38" s="76"/>
      <c r="E38" s="75"/>
      <c r="F38" s="74"/>
      <c r="G38" s="74"/>
      <c r="H38" s="74"/>
      <c r="I38" s="74"/>
      <c r="J38" s="77"/>
      <c r="M38" s="41"/>
      <c r="N38" s="39"/>
      <c r="O38" s="41"/>
      <c r="P38" s="41"/>
      <c r="Q38" s="41"/>
      <c r="R38" s="45"/>
      <c r="S38" s="45"/>
      <c r="T38" s="47"/>
      <c r="U38" s="47"/>
      <c r="V38" s="47"/>
      <c r="W38" s="47"/>
      <c r="X38" s="47"/>
      <c r="Y38" s="47"/>
      <c r="Z38" s="47"/>
      <c r="AA38" s="47"/>
      <c r="AB38" s="47"/>
      <c r="AC38" s="47"/>
      <c r="AD38" s="47"/>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row>
    <row r="39" spans="1:185" s="23" customFormat="1" x14ac:dyDescent="0.2">
      <c r="B39" s="69"/>
      <c r="C39" s="69"/>
      <c r="D39" s="76"/>
      <c r="E39" s="75"/>
      <c r="F39" s="74"/>
      <c r="G39" s="74"/>
      <c r="H39" s="74"/>
      <c r="I39" s="69"/>
      <c r="J39" s="77"/>
      <c r="M39" s="41"/>
      <c r="N39" s="39"/>
      <c r="O39" s="41"/>
      <c r="P39" s="41"/>
      <c r="Q39" s="41"/>
      <c r="R39" s="45"/>
      <c r="S39" s="45"/>
      <c r="T39" s="47"/>
      <c r="U39" s="47"/>
      <c r="V39" s="47"/>
      <c r="W39" s="47"/>
      <c r="X39" s="47"/>
      <c r="Y39" s="47"/>
      <c r="Z39" s="47"/>
      <c r="AA39" s="47"/>
      <c r="AB39" s="47"/>
      <c r="AC39" s="47"/>
      <c r="AD39" s="47"/>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row>
    <row r="40" spans="1:185" s="23" customFormat="1" ht="14.25" customHeight="1" x14ac:dyDescent="0.2">
      <c r="A40" s="24" t="s">
        <v>77</v>
      </c>
      <c r="B40" s="78" t="str">
        <f ca="1">[1]!xlv(B44)</f>
        <v>w / (60 × (h²) × (d - b)) × (10 × d² × h² × (2 × d - 3 × b) + 10 × b × h × (4 × d³ + h × b² - b³) - d⁴ × (30 × h + 15 × b) + 12 × d⁵ + 3 × b⁵)</v>
      </c>
      <c r="C40" s="78"/>
      <c r="D40" s="78"/>
      <c r="E40" s="78"/>
      <c r="F40" s="78"/>
      <c r="G40" s="78"/>
      <c r="H40" s="78"/>
      <c r="I40" s="78"/>
      <c r="J40" s="78"/>
      <c r="K40" s="5"/>
      <c r="M40" s="41"/>
      <c r="N40" s="39"/>
      <c r="O40" s="41"/>
      <c r="P40" s="41"/>
      <c r="Q40" s="41"/>
      <c r="R40" s="45"/>
      <c r="S40" s="45"/>
      <c r="T40" s="47"/>
      <c r="U40" s="47"/>
      <c r="V40" s="47"/>
      <c r="W40" s="47"/>
      <c r="X40" s="47"/>
      <c r="Y40" s="47"/>
      <c r="Z40" s="47"/>
      <c r="AA40" s="47"/>
      <c r="AB40" s="47"/>
      <c r="AC40" s="47"/>
      <c r="AD40" s="47"/>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row>
    <row r="41" spans="1:185" s="23" customFormat="1" x14ac:dyDescent="0.2">
      <c r="B41" s="78"/>
      <c r="C41" s="78"/>
      <c r="D41" s="78"/>
      <c r="E41" s="78"/>
      <c r="F41" s="78"/>
      <c r="G41" s="78"/>
      <c r="H41" s="78"/>
      <c r="I41" s="78"/>
      <c r="J41" s="78"/>
      <c r="K41" s="5"/>
      <c r="M41" s="41"/>
      <c r="N41" s="39"/>
      <c r="O41" s="41"/>
      <c r="P41" s="41"/>
      <c r="Q41" s="41"/>
      <c r="R41" s="45"/>
      <c r="S41" s="45"/>
      <c r="T41" s="47"/>
      <c r="U41" s="47"/>
      <c r="V41" s="47"/>
      <c r="W41" s="47"/>
      <c r="X41" s="47"/>
      <c r="Y41" s="47"/>
      <c r="Z41" s="47"/>
      <c r="AA41" s="47"/>
      <c r="AB41" s="47"/>
      <c r="AC41" s="47"/>
      <c r="AD41" s="47"/>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row>
    <row r="42" spans="1:185" s="23" customFormat="1" x14ac:dyDescent="0.2">
      <c r="A42" s="6" t="s">
        <v>72</v>
      </c>
      <c r="B42" s="78" t="str">
        <f>[1]!xln(B44)</f>
        <v>10 / (60 × (25²) × (20 - 6)) × (10 × 20² × 25² × (2 × 20 - 3 × 6) + 10 × 6 × 25 × (4 × 20³ + 25 × 6² - 6³) - 20⁴ × (30 × 25 + 15 × 6) + 12 × 20⁵ + 3 × 6⁵)</v>
      </c>
      <c r="C42" s="78"/>
      <c r="D42" s="78"/>
      <c r="E42" s="78"/>
      <c r="F42" s="78"/>
      <c r="G42" s="78"/>
      <c r="H42" s="78"/>
      <c r="I42" s="78"/>
      <c r="J42" s="78"/>
      <c r="K42" s="5"/>
      <c r="M42" s="41"/>
      <c r="N42" s="39"/>
      <c r="O42" s="41"/>
      <c r="P42" s="41"/>
      <c r="Q42" s="41"/>
      <c r="R42" s="45"/>
      <c r="S42" s="45"/>
      <c r="T42" s="47"/>
      <c r="U42" s="47"/>
      <c r="V42" s="47"/>
      <c r="W42" s="47"/>
      <c r="X42" s="47"/>
      <c r="Y42" s="47"/>
      <c r="Z42" s="47"/>
      <c r="AA42" s="47"/>
      <c r="AB42" s="47"/>
      <c r="AC42" s="47"/>
      <c r="AD42" s="47"/>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85" s="23" customFormat="1" x14ac:dyDescent="0.2">
      <c r="B43" s="78"/>
      <c r="C43" s="78"/>
      <c r="D43" s="78"/>
      <c r="E43" s="78"/>
      <c r="F43" s="78"/>
      <c r="G43" s="78"/>
      <c r="H43" s="78"/>
      <c r="I43" s="78"/>
      <c r="J43" s="78"/>
      <c r="K43" s="5"/>
      <c r="M43" s="41"/>
      <c r="N43" s="39"/>
      <c r="O43" s="41"/>
      <c r="P43" s="41"/>
      <c r="Q43" s="41"/>
      <c r="R43" s="45"/>
      <c r="S43" s="45"/>
      <c r="T43" s="47"/>
      <c r="U43" s="47"/>
      <c r="V43" s="47"/>
      <c r="W43" s="47"/>
      <c r="X43" s="47"/>
      <c r="Y43" s="47"/>
      <c r="Z43" s="47"/>
      <c r="AA43" s="47"/>
      <c r="AB43" s="47"/>
      <c r="AC43" s="47"/>
      <c r="AD43" s="47"/>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85" s="23" customFormat="1" x14ac:dyDescent="0.2">
      <c r="A44" s="24" t="s">
        <v>77</v>
      </c>
      <c r="B44" s="69">
        <f xml:space="preserve"> H19/(60*(H25^2)*(H26-H16))*(10*H26^2*H25^2*(2*H26-3*H16)+10*H16*H25*(4*H26^3+H25*H16^2-H16^3)-H26^4*(30*H25+15*H16)+12*H26^5+3*H16^5)</f>
        <v>153.32053333333332</v>
      </c>
      <c r="C44" s="69"/>
      <c r="D44" s="69"/>
      <c r="E44" s="69"/>
      <c r="F44" s="69"/>
      <c r="G44" s="69"/>
      <c r="H44" s="69"/>
      <c r="I44" s="74"/>
      <c r="J44" s="74"/>
      <c r="K44" s="5"/>
      <c r="M44" s="41"/>
      <c r="N44" s="39"/>
      <c r="O44" s="41"/>
      <c r="P44" s="41"/>
      <c r="Q44" s="41"/>
      <c r="R44" s="45"/>
      <c r="S44" s="45"/>
      <c r="T44" s="47"/>
      <c r="U44" s="47"/>
      <c r="V44" s="47"/>
      <c r="W44" s="47"/>
      <c r="X44" s="47"/>
      <c r="Y44" s="47"/>
      <c r="Z44" s="47"/>
      <c r="AA44" s="47"/>
      <c r="AB44" s="47"/>
      <c r="AC44" s="47"/>
      <c r="AD44" s="47"/>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5"/>
      <c r="FQ44" s="5"/>
      <c r="FR44" s="5"/>
      <c r="FS44" s="5"/>
      <c r="FT44" s="5"/>
      <c r="FU44" s="5"/>
      <c r="FV44" s="5"/>
      <c r="FW44" s="5"/>
      <c r="FX44" s="5"/>
      <c r="FY44" s="5"/>
      <c r="FZ44" s="5"/>
      <c r="GA44" s="5"/>
      <c r="GB44" s="5"/>
      <c r="GC44" s="5"/>
    </row>
    <row r="45" spans="1:185" s="23" customFormat="1" x14ac:dyDescent="0.2">
      <c r="H45" s="5"/>
      <c r="I45" s="5"/>
      <c r="J45" s="5"/>
      <c r="K45" s="5"/>
      <c r="M45" s="41"/>
      <c r="N45" s="39"/>
      <c r="O45" s="41"/>
      <c r="P45" s="41"/>
      <c r="Q45" s="41"/>
      <c r="R45" s="45"/>
      <c r="S45" s="45"/>
      <c r="T45" s="47"/>
      <c r="U45" s="47"/>
      <c r="V45" s="47"/>
      <c r="W45" s="47"/>
      <c r="X45" s="47"/>
      <c r="Y45" s="47"/>
      <c r="Z45" s="47"/>
      <c r="AA45" s="47"/>
      <c r="AB45" s="47"/>
      <c r="AC45" s="47"/>
      <c r="AD45" s="47"/>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5"/>
      <c r="FQ45" s="5"/>
      <c r="FR45" s="5"/>
      <c r="FS45" s="5"/>
      <c r="FT45" s="5"/>
      <c r="FU45" s="5"/>
      <c r="FV45" s="5"/>
      <c r="FW45" s="5"/>
      <c r="FX45" s="5"/>
      <c r="FY45" s="5"/>
      <c r="FZ45" s="5"/>
      <c r="GA45" s="5"/>
      <c r="GB45" s="5"/>
      <c r="GC45" s="5"/>
    </row>
    <row r="46" spans="1:185" s="23" customFormat="1" ht="14.25" x14ac:dyDescent="0.25">
      <c r="A46" s="24" t="s">
        <v>78</v>
      </c>
      <c r="B46" s="23" t="str">
        <f ca="1">[1]!xlv(B49)</f>
        <v>(3 × K + 1) × ((w × (a² + a × c - 2 × c²) / 6) - X₈) / (2 × (6 × K + 1)) + (X₉ / 2) × ((1 / (K + 2)) + 3 × K / (6 × K + 1)) + X₈</v>
      </c>
      <c r="H46" s="5"/>
      <c r="I46" s="5"/>
      <c r="J46" s="5"/>
      <c r="K46" s="5"/>
      <c r="M46" s="41"/>
      <c r="N46" s="39"/>
      <c r="O46" s="41"/>
      <c r="P46" s="41"/>
      <c r="Q46" s="41"/>
      <c r="R46" s="45"/>
      <c r="S46" s="45"/>
      <c r="T46" s="47"/>
      <c r="U46" s="47"/>
      <c r="V46" s="47"/>
      <c r="W46" s="47"/>
      <c r="X46" s="47"/>
      <c r="Y46" s="47"/>
      <c r="Z46" s="47"/>
      <c r="AA46" s="47"/>
      <c r="AB46" s="47"/>
      <c r="AC46" s="47"/>
      <c r="AD46" s="47"/>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5"/>
      <c r="FQ46" s="5"/>
      <c r="FR46" s="5"/>
      <c r="FS46" s="5"/>
      <c r="FT46" s="5"/>
      <c r="FU46" s="5"/>
      <c r="FV46" s="5"/>
      <c r="FW46" s="5"/>
      <c r="FX46" s="5"/>
      <c r="FY46" s="5"/>
      <c r="FZ46" s="5"/>
      <c r="GA46" s="5"/>
      <c r="GB46" s="5"/>
      <c r="GC46" s="5"/>
    </row>
    <row r="47" spans="1:185" s="23" customFormat="1" x14ac:dyDescent="0.2">
      <c r="A47" s="6" t="s">
        <v>72</v>
      </c>
      <c r="B47" s="33" t="str">
        <f>[1]!xln(B49)</f>
        <v>(3 × 6.75 + 1) × ((10 × (19² + 19 × 5 - 2 × 5²) / 6) - 231) / (2 × (6 × 6.75 + 1)) + (153 / 2) × ((1 / (6.75 + 2)) + 3 × 6.75 / (6 × 6.75 + 1)) + 231</v>
      </c>
      <c r="C47" s="33"/>
      <c r="D47" s="33"/>
      <c r="E47" s="33"/>
      <c r="F47" s="33"/>
      <c r="G47" s="33"/>
      <c r="H47" s="33"/>
      <c r="I47" s="33"/>
      <c r="J47" s="33"/>
      <c r="V47" s="47"/>
      <c r="W47" s="47"/>
      <c r="X47" s="47"/>
      <c r="Y47" s="47"/>
      <c r="Z47" s="47"/>
      <c r="AA47" s="47"/>
      <c r="AB47" s="47"/>
      <c r="AC47" s="47"/>
      <c r="AD47" s="47"/>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5"/>
      <c r="FQ47" s="5"/>
      <c r="FR47" s="5"/>
      <c r="FS47" s="5"/>
      <c r="FT47" s="5"/>
      <c r="FU47" s="5"/>
      <c r="FV47" s="5"/>
      <c r="FW47" s="5"/>
      <c r="FX47" s="5"/>
      <c r="FY47" s="5"/>
      <c r="FZ47" s="5"/>
      <c r="GA47" s="5"/>
      <c r="GB47" s="5"/>
      <c r="GC47" s="5"/>
    </row>
    <row r="48" spans="1:185" s="23" customFormat="1" x14ac:dyDescent="0.2">
      <c r="B48" s="33"/>
      <c r="C48" s="33"/>
      <c r="D48" s="33"/>
      <c r="E48" s="33"/>
      <c r="F48" s="33"/>
      <c r="G48" s="33"/>
      <c r="H48" s="33"/>
      <c r="I48" s="33"/>
      <c r="J48" s="33"/>
      <c r="V48" s="47"/>
      <c r="W48" s="47"/>
      <c r="X48" s="47"/>
      <c r="Y48" s="47"/>
      <c r="Z48" s="47"/>
      <c r="AA48" s="47"/>
      <c r="AB48" s="47"/>
      <c r="AC48" s="47"/>
      <c r="AD48" s="47"/>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5"/>
      <c r="FQ48" s="5"/>
      <c r="FR48" s="5"/>
      <c r="FS48" s="5"/>
      <c r="FT48" s="5"/>
      <c r="FU48" s="5"/>
      <c r="FV48" s="5"/>
      <c r="FW48" s="5"/>
      <c r="FX48" s="5"/>
      <c r="FY48" s="5"/>
      <c r="FZ48" s="5"/>
      <c r="GA48" s="5"/>
      <c r="GB48" s="5"/>
      <c r="GC48" s="5"/>
    </row>
    <row r="49" spans="1:185" ht="14.25" x14ac:dyDescent="0.25">
      <c r="A49" s="24" t="s">
        <v>78</v>
      </c>
      <c r="B49" s="79">
        <f>(3*B34+1)*((H19*(H15^2+H15*H17-2*H17^2)/6)-B38)/(2*(6*B34+1))+(B44/2)*((1/(B34+2))+3*B34/(6*B34+1))+B38</f>
        <v>391.42741269076305</v>
      </c>
      <c r="C49" s="23" t="s">
        <v>79</v>
      </c>
    </row>
    <row r="50" spans="1:185" x14ac:dyDescent="0.2">
      <c r="A50" s="23"/>
      <c r="B50" s="23"/>
      <c r="C50" s="23"/>
    </row>
    <row r="51" spans="1:185" ht="14.25" x14ac:dyDescent="0.25">
      <c r="A51" s="24" t="s">
        <v>80</v>
      </c>
      <c r="B51" s="23" t="str">
        <f ca="1">[1]!xlv(B54)</f>
        <v>((3 × K + 1) × (w × (a² + a × c - 2 × c²) / 6) / 6 - X₈) / (2 × (6 × K + 1)) + (X₈ / 2 × (1 / (K + 2) - (3 × K / (6 × K + 1))))</v>
      </c>
      <c r="C51" s="23"/>
    </row>
    <row r="52" spans="1:185" x14ac:dyDescent="0.2">
      <c r="A52" s="6" t="s">
        <v>72</v>
      </c>
      <c r="B52" s="80" t="str">
        <f>[1]!xln(B54)</f>
        <v>((3 × 6.75 + 1) × (10 × (19² + 19 × 5 - 2 × 5²) / 6) / 6 - 231) / (2 × (6 × 6.75 + 1)) + (231 / 2 × (1 / (6.75 + 2) - (3 × 6.75 / (6 × 6.75 + 1))))</v>
      </c>
      <c r="C52" s="80"/>
      <c r="D52" s="80"/>
      <c r="E52" s="80"/>
      <c r="F52" s="80"/>
      <c r="G52" s="80"/>
      <c r="H52" s="80"/>
      <c r="I52" s="80"/>
      <c r="J52" s="80"/>
    </row>
    <row r="53" spans="1:185" x14ac:dyDescent="0.2">
      <c r="B53" s="80"/>
      <c r="C53" s="80"/>
      <c r="D53" s="80"/>
      <c r="E53" s="80"/>
      <c r="F53" s="80"/>
      <c r="G53" s="80"/>
      <c r="H53" s="80"/>
      <c r="I53" s="80"/>
      <c r="J53" s="80"/>
    </row>
    <row r="54" spans="1:185" ht="14.25" x14ac:dyDescent="0.25">
      <c r="A54" s="24" t="s">
        <v>80</v>
      </c>
      <c r="B54" s="70">
        <f>((3*B34+1)*(H19*(H15^2+H15*H17-2*H17^2)/6)/6-B38)/(2*(6*B34+1))+(B38/2*(1/(B34+2)-(3*B34/(6*B34+1))))</f>
        <v>-17.110059544846049</v>
      </c>
      <c r="C54" s="23" t="s">
        <v>79</v>
      </c>
    </row>
    <row r="55" spans="1:185" x14ac:dyDescent="0.2">
      <c r="A55" s="24"/>
      <c r="B55" s="70"/>
      <c r="C55" s="23"/>
    </row>
    <row r="56" spans="1:185" ht="14.25" x14ac:dyDescent="0.25">
      <c r="A56" s="24"/>
      <c r="B56" s="70"/>
      <c r="C56" s="23"/>
    </row>
    <row r="57" spans="1:185" s="23" customFormat="1" x14ac:dyDescent="0.2">
      <c r="M57" s="41"/>
      <c r="N57" s="39"/>
      <c r="O57" s="41"/>
      <c r="P57" s="41"/>
      <c r="Q57" s="41"/>
      <c r="R57" s="45"/>
      <c r="S57" s="45"/>
      <c r="T57" s="47"/>
      <c r="U57" s="47"/>
      <c r="V57" s="47"/>
      <c r="W57" s="47"/>
      <c r="X57" s="47"/>
      <c r="Y57" s="47"/>
      <c r="Z57" s="47"/>
      <c r="AA57" s="47"/>
      <c r="AB57" s="47"/>
      <c r="AC57" s="47"/>
      <c r="AD57" s="47"/>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81" t="s">
        <v>81</v>
      </c>
      <c r="B58" s="82"/>
      <c r="C58" s="82"/>
      <c r="D58" s="82"/>
      <c r="E58" s="82"/>
      <c r="F58" s="82"/>
      <c r="G58" s="83"/>
      <c r="H58" s="83"/>
      <c r="I58" s="83"/>
      <c r="J58" s="83"/>
      <c r="K58" s="84"/>
      <c r="M58" s="41"/>
      <c r="N58" s="39"/>
      <c r="O58" s="41"/>
      <c r="P58" s="41"/>
      <c r="Q58" s="41"/>
      <c r="R58" s="45"/>
      <c r="S58" s="45"/>
      <c r="T58" s="47"/>
      <c r="U58" s="47"/>
      <c r="V58" s="47"/>
      <c r="W58" s="47"/>
      <c r="X58" s="47"/>
      <c r="Y58" s="47"/>
      <c r="Z58" s="47"/>
      <c r="AA58" s="47"/>
      <c r="AB58" s="47"/>
      <c r="AC58" s="47"/>
      <c r="AD58" s="47"/>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5"/>
      <c r="B59" s="85"/>
      <c r="C59" s="85"/>
      <c r="D59" s="86"/>
      <c r="E59" s="86"/>
      <c r="F59" s="87" t="s">
        <v>82</v>
      </c>
      <c r="G59" s="88" t="s">
        <v>83</v>
      </c>
      <c r="H59" s="89"/>
      <c r="I59" s="90"/>
      <c r="J59" s="90"/>
      <c r="K59" s="91"/>
      <c r="M59" s="41"/>
      <c r="N59" s="39"/>
      <c r="O59" s="41"/>
      <c r="P59" s="41"/>
      <c r="Q59" s="41"/>
      <c r="R59" s="45"/>
      <c r="S59" s="45"/>
      <c r="T59" s="47"/>
      <c r="U59" s="47"/>
      <c r="V59" s="47"/>
      <c r="W59" s="47"/>
      <c r="X59" s="47"/>
      <c r="Y59" s="47"/>
      <c r="Z59" s="47"/>
      <c r="AA59" s="47"/>
      <c r="AB59" s="47"/>
      <c r="AC59" s="47"/>
      <c r="AD59" s="47"/>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row r="60" spans="1:185" x14ac:dyDescent="0.2">
      <c r="A60" s="16"/>
      <c r="E60" s="6" t="s">
        <v>1</v>
      </c>
      <c r="F60" s="7" t="str">
        <f>$C$1</f>
        <v>S. Abbott</v>
      </c>
      <c r="H60" s="10"/>
      <c r="I60" s="6" t="s">
        <v>50</v>
      </c>
      <c r="J60" s="11" t="str">
        <f>$G$2</f>
        <v>AA-SM-026-053</v>
      </c>
      <c r="K60" s="12"/>
    </row>
    <row r="61" spans="1:185" x14ac:dyDescent="0.2">
      <c r="E61" s="6" t="s">
        <v>2</v>
      </c>
      <c r="F61" s="10" t="str">
        <f>$C$2</f>
        <v>R. Abbott</v>
      </c>
      <c r="H61" s="10"/>
      <c r="I61" s="6" t="s">
        <v>51</v>
      </c>
      <c r="J61" s="12" t="str">
        <f>$G$3</f>
        <v>A</v>
      </c>
      <c r="K61" s="12"/>
    </row>
    <row r="62" spans="1:185" s="23" customFormat="1" x14ac:dyDescent="0.2">
      <c r="A62" s="5"/>
      <c r="B62" s="5"/>
      <c r="C62" s="5"/>
      <c r="D62" s="5"/>
      <c r="E62" s="6" t="s">
        <v>3</v>
      </c>
      <c r="F62" s="10" t="str">
        <f>$C$3</f>
        <v>27/08/2017</v>
      </c>
      <c r="G62" s="5"/>
      <c r="H62" s="10"/>
      <c r="I62" s="6" t="s">
        <v>52</v>
      </c>
      <c r="J62" s="7" t="str">
        <f>L62&amp;" of "&amp;$G$1</f>
        <v xml:space="preserve"> of 1</v>
      </c>
      <c r="K62" s="10"/>
      <c r="M62" s="41"/>
      <c r="N62" s="39"/>
      <c r="O62" s="41"/>
      <c r="P62" s="41"/>
      <c r="Q62" s="41"/>
      <c r="R62" s="45"/>
      <c r="S62" s="45"/>
      <c r="T62" s="47"/>
      <c r="U62" s="47"/>
      <c r="V62" s="47"/>
      <c r="W62" s="47"/>
      <c r="X62" s="47"/>
      <c r="Y62" s="47"/>
      <c r="Z62" s="47"/>
      <c r="AA62" s="47"/>
      <c r="AB62" s="47"/>
      <c r="AC62" s="47"/>
      <c r="AD62" s="47"/>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5"/>
      <c r="FQ62" s="5"/>
      <c r="FR62" s="5"/>
      <c r="FS62" s="5"/>
      <c r="FT62" s="5"/>
      <c r="FU62" s="5"/>
      <c r="FV62" s="5"/>
      <c r="FW62" s="5"/>
      <c r="FX62" s="5"/>
      <c r="FY62" s="5"/>
      <c r="FZ62" s="5"/>
      <c r="GA62" s="5"/>
      <c r="GB62" s="5"/>
      <c r="GC62" s="5"/>
    </row>
    <row r="63" spans="1:185" s="23" customFormat="1" x14ac:dyDescent="0.2">
      <c r="A63" s="5"/>
      <c r="B63" s="5"/>
      <c r="C63" s="5"/>
      <c r="D63" s="5"/>
      <c r="E63" s="6" t="s">
        <v>53</v>
      </c>
      <c r="F63" s="10" t="str">
        <f>$C$5</f>
        <v>STANDARD SPREADSHEET METHOD</v>
      </c>
      <c r="G63" s="5"/>
      <c r="H63" s="5"/>
      <c r="I63" s="14"/>
      <c r="J63" s="7"/>
      <c r="K63" s="5"/>
      <c r="M63" s="41"/>
      <c r="N63" s="39"/>
      <c r="O63" s="41"/>
      <c r="P63" s="41"/>
      <c r="Q63" s="41"/>
      <c r="R63" s="45"/>
      <c r="S63" s="45"/>
      <c r="T63" s="47"/>
      <c r="U63" s="47"/>
      <c r="V63" s="47"/>
      <c r="W63" s="47"/>
      <c r="X63" s="47"/>
      <c r="Y63" s="47"/>
      <c r="Z63" s="47"/>
      <c r="AA63" s="47"/>
      <c r="AB63" s="47"/>
      <c r="AC63" s="47"/>
      <c r="AD63" s="47"/>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5"/>
      <c r="FQ63" s="5"/>
      <c r="FR63" s="5"/>
      <c r="FS63" s="5"/>
      <c r="FT63" s="5"/>
      <c r="FU63" s="5"/>
      <c r="FV63" s="5"/>
      <c r="FW63" s="5"/>
      <c r="FX63" s="5"/>
      <c r="FY63" s="5"/>
      <c r="FZ63" s="5"/>
      <c r="GA63" s="5"/>
      <c r="GB63" s="5"/>
      <c r="GC63" s="5"/>
    </row>
    <row r="64" spans="1:185" s="23" customFormat="1" ht="15.75" x14ac:dyDescent="0.25">
      <c r="A64" s="51"/>
      <c r="B64" s="15" t="str">
        <f>$G$4</f>
        <v>FRAMEWORK ANALYSIS - VERTICAL TRIANGLE DIST. LOAD, LOWER PEAK, FIXED SUPPORT</v>
      </c>
      <c r="C64" s="51"/>
      <c r="D64" s="51"/>
      <c r="E64" s="51"/>
      <c r="F64" s="51"/>
      <c r="G64" s="51"/>
      <c r="H64" s="51"/>
      <c r="I64" s="51"/>
      <c r="J64" s="51"/>
      <c r="K64" s="51"/>
      <c r="M64" s="41"/>
      <c r="N64" s="39"/>
      <c r="O64" s="41"/>
      <c r="P64" s="41"/>
      <c r="Q64" s="41"/>
      <c r="R64" s="45"/>
      <c r="S64" s="45"/>
      <c r="T64" s="47"/>
      <c r="U64" s="47"/>
      <c r="V64" s="47"/>
      <c r="W64" s="47"/>
      <c r="X64" s="47"/>
      <c r="Y64" s="47"/>
      <c r="Z64" s="47"/>
      <c r="AA64" s="47"/>
      <c r="AB64" s="47"/>
      <c r="AC64" s="47"/>
      <c r="AD64" s="47"/>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5"/>
      <c r="FQ64" s="5"/>
      <c r="FR64" s="5"/>
      <c r="FS64" s="5"/>
      <c r="FT64" s="5"/>
      <c r="FU64" s="5"/>
      <c r="FV64" s="5"/>
      <c r="FW64" s="5"/>
      <c r="FX64" s="5"/>
      <c r="FY64" s="5"/>
      <c r="FZ64" s="5"/>
      <c r="GA64" s="5"/>
      <c r="GB64" s="5"/>
      <c r="GC64" s="5"/>
    </row>
    <row r="65" spans="1:185" s="23" customFormat="1" x14ac:dyDescent="0.2">
      <c r="A65" s="52"/>
      <c r="B65" s="53" t="s">
        <v>54</v>
      </c>
      <c r="C65" s="53"/>
      <c r="D65" s="53"/>
      <c r="E65" s="52" t="s">
        <v>55</v>
      </c>
      <c r="F65" s="5"/>
      <c r="G65" s="5"/>
      <c r="H65" s="5"/>
      <c r="I65" s="5"/>
      <c r="J65" s="5"/>
      <c r="M65" s="41"/>
      <c r="N65" s="39"/>
      <c r="O65" s="41"/>
      <c r="P65" s="41"/>
      <c r="Q65" s="41"/>
      <c r="R65" s="45"/>
      <c r="S65" s="45"/>
      <c r="T65" s="47"/>
      <c r="U65" s="47"/>
      <c r="V65" s="47"/>
      <c r="W65" s="47"/>
      <c r="X65" s="47"/>
      <c r="Y65" s="47"/>
      <c r="Z65" s="47"/>
      <c r="AA65" s="47"/>
      <c r="AB65" s="47"/>
      <c r="AC65" s="47"/>
      <c r="AD65" s="47"/>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5"/>
      <c r="FQ65" s="5"/>
      <c r="FR65" s="5"/>
      <c r="FS65" s="5"/>
      <c r="FT65" s="5"/>
      <c r="FU65" s="5"/>
      <c r="FV65" s="5"/>
      <c r="FW65" s="5"/>
      <c r="FX65" s="5"/>
      <c r="FY65" s="5"/>
      <c r="FZ65" s="5"/>
      <c r="GA65" s="5"/>
      <c r="GB65" s="5"/>
      <c r="GC65" s="5"/>
    </row>
    <row r="66" spans="1:185" s="23" customFormat="1" x14ac:dyDescent="0.2">
      <c r="A66" s="5"/>
      <c r="B66" s="5"/>
      <c r="C66" s="5"/>
      <c r="D66" s="5"/>
      <c r="E66" s="5"/>
      <c r="F66" s="5"/>
      <c r="G66" s="5"/>
      <c r="H66" s="5"/>
      <c r="I66" s="5"/>
      <c r="J66" s="5"/>
      <c r="M66" s="41"/>
      <c r="N66" s="39"/>
      <c r="O66" s="41"/>
      <c r="P66" s="41"/>
      <c r="Q66" s="41"/>
      <c r="R66" s="45"/>
      <c r="S66" s="45"/>
      <c r="T66" s="47"/>
      <c r="U66" s="47"/>
      <c r="V66" s="47"/>
      <c r="W66" s="47"/>
      <c r="X66" s="47"/>
      <c r="Y66" s="47"/>
      <c r="Z66" s="47"/>
      <c r="AA66" s="47"/>
      <c r="AB66" s="47"/>
      <c r="AC66" s="47"/>
      <c r="AD66" s="47"/>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5"/>
      <c r="FQ66" s="5"/>
      <c r="FR66" s="5"/>
      <c r="FS66" s="5"/>
      <c r="FT66" s="5"/>
      <c r="FU66" s="5"/>
      <c r="FV66" s="5"/>
      <c r="FW66" s="5"/>
      <c r="FX66" s="5"/>
      <c r="FY66" s="5"/>
      <c r="FZ66" s="5"/>
      <c r="GA66" s="5"/>
      <c r="GB66" s="5"/>
      <c r="GC66" s="5"/>
    </row>
    <row r="67" spans="1:185" s="23" customFormat="1" ht="14.25" x14ac:dyDescent="0.25">
      <c r="A67" s="2" t="s">
        <v>84</v>
      </c>
      <c r="B67" s="23" t="str">
        <f ca="1">[1]!xlv(B69)</f>
        <v>(w × (a - c) / 2) - HF</v>
      </c>
      <c r="C67" s="5"/>
      <c r="D67" s="5"/>
      <c r="E67" s="5"/>
      <c r="F67" s="5"/>
      <c r="G67" s="5"/>
      <c r="H67" s="92"/>
      <c r="I67" s="5"/>
      <c r="J67" s="5"/>
      <c r="M67" s="41"/>
      <c r="N67" s="39"/>
      <c r="O67" s="41"/>
      <c r="P67" s="41"/>
      <c r="Q67" s="41"/>
      <c r="R67" s="45"/>
      <c r="S67" s="45"/>
      <c r="T67" s="47"/>
      <c r="U67" s="47"/>
      <c r="V67" s="47"/>
      <c r="W67" s="47"/>
      <c r="X67" s="47"/>
      <c r="Y67" s="47"/>
      <c r="Z67" s="47"/>
      <c r="AA67" s="47"/>
      <c r="AB67" s="47"/>
      <c r="AC67" s="47"/>
      <c r="AD67" s="47"/>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5"/>
      <c r="FQ67" s="5"/>
      <c r="FR67" s="5"/>
      <c r="FS67" s="5"/>
      <c r="FT67" s="5"/>
      <c r="FU67" s="5"/>
      <c r="FV67" s="5"/>
      <c r="FW67" s="5"/>
      <c r="FX67" s="5"/>
      <c r="FY67" s="5"/>
      <c r="FZ67" s="5"/>
      <c r="GA67" s="5"/>
      <c r="GB67" s="5"/>
      <c r="GC67" s="5"/>
    </row>
    <row r="68" spans="1:185" s="23" customFormat="1" x14ac:dyDescent="0.2">
      <c r="A68" s="6" t="s">
        <v>72</v>
      </c>
      <c r="B68" s="23" t="str">
        <f>[1]!xln(B69)</f>
        <v>(10 × (19 - 5) / 2) - 10.9</v>
      </c>
      <c r="C68" s="5"/>
      <c r="D68" s="5"/>
      <c r="E68" s="5"/>
      <c r="F68" s="5"/>
      <c r="G68" s="5"/>
      <c r="H68" s="92"/>
      <c r="I68" s="5"/>
      <c r="J68" s="5"/>
      <c r="M68" s="41"/>
      <c r="N68" s="39"/>
      <c r="O68" s="41"/>
      <c r="P68" s="41"/>
      <c r="Q68" s="41"/>
      <c r="R68" s="45"/>
      <c r="S68" s="45"/>
      <c r="T68" s="47"/>
      <c r="U68" s="47"/>
      <c r="V68" s="47"/>
      <c r="W68" s="47"/>
      <c r="X68" s="47"/>
      <c r="Y68" s="47"/>
      <c r="Z68" s="47"/>
      <c r="AA68" s="47"/>
      <c r="AB68" s="47"/>
      <c r="AC68" s="47"/>
      <c r="AD68" s="47"/>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5"/>
      <c r="FQ68" s="5"/>
      <c r="FR68" s="5"/>
      <c r="FS68" s="5"/>
      <c r="FT68" s="5"/>
      <c r="FU68" s="5"/>
      <c r="FV68" s="5"/>
      <c r="FW68" s="5"/>
      <c r="FX68" s="5"/>
      <c r="FY68" s="5"/>
      <c r="FZ68" s="5"/>
      <c r="GA68" s="5"/>
      <c r="GB68" s="5"/>
      <c r="GC68" s="5"/>
    </row>
    <row r="69" spans="1:185" s="23" customFormat="1" ht="14.25" x14ac:dyDescent="0.25">
      <c r="A69" s="2" t="s">
        <v>84</v>
      </c>
      <c r="B69" s="79">
        <f>(H19*(H15-H17)/2)-B73</f>
        <v>59.0758528</v>
      </c>
      <c r="C69" s="5" t="s">
        <v>75</v>
      </c>
      <c r="H69" s="92"/>
      <c r="I69" s="5"/>
      <c r="J69" s="5"/>
      <c r="K69" s="5"/>
      <c r="M69" s="41"/>
      <c r="N69" s="39"/>
      <c r="O69" s="41"/>
      <c r="P69" s="41"/>
      <c r="Q69" s="41"/>
      <c r="R69" s="45"/>
      <c r="S69" s="45"/>
      <c r="T69" s="47"/>
      <c r="U69" s="47"/>
      <c r="V69" s="47"/>
      <c r="W69" s="47"/>
      <c r="X69" s="47"/>
      <c r="Y69" s="47"/>
      <c r="Z69" s="47"/>
      <c r="AA69" s="47"/>
      <c r="AB69" s="47"/>
      <c r="AC69" s="47"/>
      <c r="AD69" s="47"/>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5"/>
      <c r="FQ69" s="5"/>
      <c r="FR69" s="5"/>
      <c r="FS69" s="5"/>
      <c r="FT69" s="5"/>
      <c r="FU69" s="5"/>
      <c r="FV69" s="5"/>
      <c r="FW69" s="5"/>
      <c r="FX69" s="5"/>
      <c r="FY69" s="5"/>
      <c r="FZ69" s="5"/>
      <c r="GA69" s="5"/>
      <c r="GB69" s="5"/>
      <c r="GC69" s="5"/>
    </row>
    <row r="70" spans="1:185" s="23" customFormat="1" x14ac:dyDescent="0.2">
      <c r="A70" s="5"/>
      <c r="C70" s="5"/>
      <c r="H70" s="92"/>
      <c r="I70" s="5"/>
      <c r="J70" s="5"/>
      <c r="K70" s="5"/>
      <c r="M70" s="41"/>
      <c r="N70" s="39"/>
      <c r="O70" s="41"/>
      <c r="P70" s="41"/>
      <c r="Q70" s="41"/>
      <c r="R70" s="45"/>
      <c r="S70" s="45"/>
      <c r="T70" s="47"/>
      <c r="U70" s="47"/>
      <c r="V70" s="47"/>
      <c r="W70" s="47"/>
      <c r="X70" s="47"/>
      <c r="Y70" s="47"/>
      <c r="Z70" s="47"/>
      <c r="AA70" s="47"/>
      <c r="AB70" s="47"/>
      <c r="AC70" s="47"/>
      <c r="AD70" s="47"/>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5"/>
      <c r="FQ70" s="5"/>
      <c r="FR70" s="5"/>
      <c r="FS70" s="5"/>
      <c r="FT70" s="5"/>
      <c r="FU70" s="5"/>
      <c r="FV70" s="5"/>
      <c r="FW70" s="5"/>
      <c r="FX70" s="5"/>
      <c r="FY70" s="5"/>
      <c r="FZ70" s="5"/>
      <c r="GA70" s="5"/>
      <c r="GB70" s="5"/>
      <c r="GC70" s="5"/>
    </row>
    <row r="71" spans="1:185" s="23" customFormat="1" ht="14.25" x14ac:dyDescent="0.25">
      <c r="A71" s="2" t="s">
        <v>85</v>
      </c>
      <c r="B71" s="23" t="str">
        <f ca="1">[1]!xlv(B73)</f>
        <v>(w × (a² + a × c - 2 × c²) / (12 × h)) - X₈ / (2 × h) + X₉ × (K - 1) / (2 × h × (K + 2))</v>
      </c>
      <c r="C71" s="5"/>
      <c r="H71" s="93"/>
      <c r="I71" s="94"/>
      <c r="J71" s="5"/>
      <c r="M71" s="41"/>
      <c r="N71" s="39"/>
      <c r="O71" s="41"/>
      <c r="P71" s="41"/>
      <c r="Q71" s="41"/>
      <c r="R71" s="45"/>
      <c r="S71" s="45"/>
      <c r="T71" s="47"/>
      <c r="U71" s="47"/>
      <c r="V71" s="47"/>
      <c r="W71" s="47"/>
      <c r="X71" s="47"/>
      <c r="Y71" s="47"/>
      <c r="Z71" s="47"/>
      <c r="AA71" s="47"/>
      <c r="AB71" s="47"/>
      <c r="AC71" s="47"/>
      <c r="AD71" s="47"/>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5"/>
      <c r="FQ71" s="5"/>
      <c r="FR71" s="5"/>
      <c r="FS71" s="5"/>
      <c r="FT71" s="5"/>
      <c r="FU71" s="5"/>
      <c r="FV71" s="5"/>
      <c r="FW71" s="5"/>
      <c r="FX71" s="5"/>
      <c r="FY71" s="5"/>
      <c r="FZ71" s="5"/>
      <c r="GA71" s="5"/>
      <c r="GB71" s="5"/>
      <c r="GC71" s="5"/>
    </row>
    <row r="72" spans="1:185" s="23" customFormat="1" x14ac:dyDescent="0.2">
      <c r="A72" s="6" t="s">
        <v>72</v>
      </c>
      <c r="B72" s="23" t="str">
        <f>[1]!xln(B73)</f>
        <v>(10 × (19² + 19 × 5 - 2 × 5²) / (12 × 25)) - 231 / (2 × 25) + 153 × (6.75 - 1) / (2 × 25 × (6.75 + 2))</v>
      </c>
      <c r="C72" s="5"/>
      <c r="D72" s="5"/>
      <c r="E72" s="5"/>
      <c r="F72" s="5"/>
      <c r="G72" s="5"/>
      <c r="H72" s="92"/>
      <c r="I72" s="5"/>
      <c r="J72" s="5"/>
      <c r="M72" s="41"/>
      <c r="N72" s="39"/>
      <c r="O72" s="41"/>
      <c r="P72" s="41"/>
      <c r="Q72" s="41"/>
      <c r="R72" s="45"/>
      <c r="S72" s="45"/>
      <c r="T72" s="47"/>
      <c r="U72" s="47"/>
      <c r="V72" s="47"/>
      <c r="W72" s="47"/>
      <c r="X72" s="47"/>
      <c r="Y72" s="47"/>
      <c r="Z72" s="47"/>
      <c r="AA72" s="47"/>
      <c r="AB72" s="47"/>
      <c r="AC72" s="47"/>
      <c r="AD72" s="47"/>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5"/>
      <c r="FQ72" s="5"/>
      <c r="FR72" s="5"/>
      <c r="FS72" s="5"/>
      <c r="FT72" s="5"/>
      <c r="FU72" s="5"/>
      <c r="FV72" s="5"/>
      <c r="FW72" s="5"/>
      <c r="FX72" s="5"/>
      <c r="FY72" s="5"/>
      <c r="FZ72" s="5"/>
      <c r="GA72" s="5"/>
      <c r="GB72" s="5"/>
      <c r="GC72" s="5"/>
    </row>
    <row r="73" spans="1:185" s="23" customFormat="1" ht="14.25" x14ac:dyDescent="0.25">
      <c r="A73" s="2" t="s">
        <v>85</v>
      </c>
      <c r="B73" s="79">
        <f>(H19*(H15^2+H15*H17-2*H17^2)/(12*H25))-B38/(2*H25)+B44*(B34-1)/(2*H25*(B34+2))</f>
        <v>10.924147199999998</v>
      </c>
      <c r="C73" s="5" t="s">
        <v>75</v>
      </c>
      <c r="D73" s="5"/>
      <c r="E73" s="5"/>
      <c r="F73" s="5"/>
      <c r="G73" s="5"/>
      <c r="H73" s="93"/>
      <c r="I73" s="5"/>
      <c r="J73" s="5"/>
      <c r="M73" s="41"/>
      <c r="N73" s="39"/>
      <c r="O73" s="41"/>
      <c r="P73" s="41"/>
      <c r="Q73" s="41"/>
      <c r="R73" s="45"/>
      <c r="S73" s="45"/>
      <c r="T73" s="47"/>
      <c r="U73" s="47"/>
      <c r="V73" s="47"/>
      <c r="W73" s="47"/>
      <c r="X73" s="47"/>
      <c r="Y73" s="47"/>
      <c r="Z73" s="47"/>
      <c r="AA73" s="47"/>
      <c r="AB73" s="47"/>
      <c r="AC73" s="47"/>
      <c r="AD73" s="47"/>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5"/>
      <c r="FQ73" s="5"/>
      <c r="FR73" s="5"/>
      <c r="FS73" s="5"/>
      <c r="FT73" s="5"/>
      <c r="FU73" s="5"/>
      <c r="FV73" s="5"/>
      <c r="FW73" s="5"/>
      <c r="FX73" s="5"/>
      <c r="FY73" s="5"/>
      <c r="FZ73" s="5"/>
      <c r="GA73" s="5"/>
      <c r="GB73" s="5"/>
      <c r="GC73" s="5"/>
    </row>
    <row r="74" spans="1:185" s="23" customFormat="1" x14ac:dyDescent="0.2">
      <c r="A74" s="5"/>
      <c r="B74" s="1"/>
      <c r="C74" s="1"/>
      <c r="D74" s="58"/>
      <c r="E74" s="59"/>
      <c r="F74" s="5"/>
      <c r="G74" s="6"/>
      <c r="H74" s="93"/>
      <c r="I74" s="5"/>
      <c r="J74" s="5"/>
      <c r="M74" s="41"/>
      <c r="N74" s="39"/>
      <c r="O74" s="41"/>
      <c r="P74" s="41"/>
      <c r="Q74" s="41"/>
      <c r="R74" s="45"/>
      <c r="S74" s="45"/>
      <c r="T74" s="47"/>
      <c r="U74" s="47"/>
      <c r="V74" s="47"/>
      <c r="W74" s="47"/>
      <c r="X74" s="47"/>
      <c r="Y74" s="47"/>
      <c r="Z74" s="47"/>
      <c r="AA74" s="47"/>
      <c r="AB74" s="47"/>
      <c r="AC74" s="47"/>
      <c r="AD74" s="47"/>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5"/>
      <c r="FQ74" s="5"/>
      <c r="FR74" s="5"/>
      <c r="FS74" s="5"/>
      <c r="FT74" s="5"/>
      <c r="FU74" s="5"/>
      <c r="FV74" s="5"/>
      <c r="FW74" s="5"/>
      <c r="FX74" s="5"/>
      <c r="FY74" s="5"/>
      <c r="FZ74" s="5"/>
      <c r="GA74" s="5"/>
      <c r="GB74" s="5"/>
      <c r="GC74" s="5"/>
    </row>
    <row r="75" spans="1:185" s="23" customFormat="1" x14ac:dyDescent="0.2">
      <c r="A75" s="5"/>
      <c r="B75" s="1"/>
      <c r="C75" s="1"/>
      <c r="D75" s="5"/>
      <c r="E75" s="5"/>
      <c r="F75" s="5"/>
      <c r="G75" s="5"/>
      <c r="H75" s="5"/>
      <c r="I75" s="5"/>
      <c r="J75" s="5"/>
      <c r="K75" s="5"/>
      <c r="M75" s="41"/>
      <c r="N75" s="39"/>
      <c r="O75" s="41"/>
      <c r="P75" s="41"/>
      <c r="Q75" s="41"/>
      <c r="R75" s="45"/>
      <c r="S75" s="45"/>
      <c r="T75" s="47"/>
      <c r="U75" s="47"/>
      <c r="V75" s="47"/>
      <c r="W75" s="47"/>
      <c r="X75" s="47"/>
      <c r="Y75" s="47"/>
      <c r="Z75" s="47"/>
      <c r="AA75" s="47"/>
      <c r="AB75" s="47"/>
      <c r="AC75" s="47"/>
      <c r="AD75" s="47"/>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5"/>
      <c r="FQ75" s="5"/>
      <c r="FR75" s="5"/>
      <c r="FS75" s="5"/>
      <c r="FT75" s="5"/>
      <c r="FU75" s="5"/>
      <c r="FV75" s="5"/>
      <c r="FW75" s="5"/>
      <c r="FX75" s="5"/>
      <c r="FY75" s="5"/>
      <c r="FZ75" s="5"/>
      <c r="GA75" s="5"/>
      <c r="GB75" s="5"/>
      <c r="GC75" s="5"/>
    </row>
    <row r="76" spans="1:185" s="23" customFormat="1" x14ac:dyDescent="0.2">
      <c r="M76" s="41"/>
      <c r="N76" s="39"/>
      <c r="O76" s="41"/>
      <c r="P76" s="41"/>
      <c r="Q76" s="41"/>
      <c r="R76" s="45"/>
      <c r="S76" s="45"/>
      <c r="T76" s="47"/>
      <c r="U76" s="47"/>
      <c r="V76" s="47"/>
      <c r="W76" s="47"/>
      <c r="X76" s="47"/>
      <c r="Y76" s="47"/>
      <c r="Z76" s="47"/>
      <c r="AA76" s="47"/>
      <c r="AB76" s="47"/>
      <c r="AC76" s="47"/>
      <c r="AD76" s="47"/>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5"/>
      <c r="FQ76" s="5"/>
      <c r="FR76" s="5"/>
      <c r="FS76" s="5"/>
      <c r="FT76" s="5"/>
      <c r="FU76" s="5"/>
      <c r="FV76" s="5"/>
      <c r="FW76" s="5"/>
      <c r="FX76" s="5"/>
      <c r="FY76" s="5"/>
      <c r="FZ76" s="5"/>
      <c r="GA76" s="5"/>
      <c r="GB76" s="5"/>
      <c r="GC76" s="5"/>
    </row>
    <row r="77" spans="1:185" s="23" customFormat="1" x14ac:dyDescent="0.2">
      <c r="M77" s="41"/>
      <c r="N77" s="39"/>
      <c r="O77" s="41"/>
      <c r="P77" s="41"/>
      <c r="Q77" s="41"/>
      <c r="R77" s="45"/>
      <c r="S77" s="45"/>
      <c r="T77" s="47"/>
      <c r="U77" s="47"/>
      <c r="V77" s="47"/>
      <c r="W77" s="47"/>
      <c r="X77" s="47"/>
      <c r="Y77" s="47"/>
      <c r="Z77" s="47"/>
      <c r="AA77" s="47"/>
      <c r="AB77" s="47"/>
      <c r="AC77" s="47"/>
      <c r="AD77" s="47"/>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5"/>
      <c r="FQ77" s="5"/>
      <c r="FR77" s="5"/>
      <c r="FS77" s="5"/>
      <c r="FT77" s="5"/>
      <c r="FU77" s="5"/>
      <c r="FV77" s="5"/>
      <c r="FW77" s="5"/>
      <c r="FX77" s="5"/>
      <c r="FY77" s="5"/>
      <c r="FZ77" s="5"/>
      <c r="GA77" s="5"/>
      <c r="GB77" s="5"/>
      <c r="GC77" s="5"/>
    </row>
    <row r="78" spans="1:185" s="23" customFormat="1" x14ac:dyDescent="0.2">
      <c r="M78" s="41"/>
      <c r="N78" s="39"/>
      <c r="O78" s="41"/>
      <c r="P78" s="41"/>
      <c r="Q78" s="41"/>
      <c r="R78" s="45"/>
      <c r="S78" s="45"/>
      <c r="T78" s="47"/>
      <c r="U78" s="47"/>
      <c r="V78" s="47"/>
      <c r="W78" s="47"/>
      <c r="X78" s="47"/>
      <c r="Y78" s="47"/>
      <c r="Z78" s="47"/>
      <c r="AA78" s="47"/>
      <c r="AB78" s="47"/>
      <c r="AC78" s="47"/>
      <c r="AD78" s="47"/>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5"/>
      <c r="FQ78" s="5"/>
      <c r="FR78" s="5"/>
      <c r="FS78" s="5"/>
      <c r="FT78" s="5"/>
      <c r="FU78" s="5"/>
      <c r="FV78" s="5"/>
      <c r="FW78" s="5"/>
      <c r="FX78" s="5"/>
      <c r="FY78" s="5"/>
      <c r="FZ78" s="5"/>
      <c r="GA78" s="5"/>
      <c r="GB78" s="5"/>
      <c r="GC78" s="5"/>
    </row>
    <row r="79" spans="1:185" s="23" customFormat="1" x14ac:dyDescent="0.2">
      <c r="M79" s="41"/>
      <c r="N79" s="39"/>
      <c r="O79" s="41"/>
      <c r="P79" s="41"/>
      <c r="Q79" s="41"/>
      <c r="R79" s="45"/>
      <c r="S79" s="45"/>
      <c r="T79" s="47"/>
      <c r="U79" s="47"/>
      <c r="V79" s="47"/>
      <c r="W79" s="47"/>
      <c r="X79" s="47"/>
      <c r="Y79" s="47"/>
      <c r="Z79" s="47"/>
      <c r="AA79" s="47"/>
      <c r="AB79" s="47"/>
      <c r="AC79" s="47"/>
      <c r="AD79" s="47"/>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5"/>
      <c r="FQ79" s="5"/>
      <c r="FR79" s="5"/>
      <c r="FS79" s="5"/>
      <c r="FT79" s="5"/>
      <c r="FU79" s="5"/>
      <c r="FV79" s="5"/>
      <c r="FW79" s="5"/>
      <c r="FX79" s="5"/>
      <c r="FY79" s="5"/>
      <c r="FZ79" s="5"/>
      <c r="GA79" s="5"/>
      <c r="GB79" s="5"/>
      <c r="GC79" s="5"/>
    </row>
    <row r="80" spans="1:185" s="23" customFormat="1" x14ac:dyDescent="0.2">
      <c r="M80" s="41"/>
      <c r="N80" s="39"/>
      <c r="O80" s="41"/>
      <c r="P80" s="41"/>
      <c r="Q80" s="41"/>
      <c r="R80" s="45"/>
      <c r="S80" s="45"/>
      <c r="T80" s="47"/>
      <c r="U80" s="47"/>
      <c r="V80" s="47"/>
      <c r="W80" s="47"/>
      <c r="X80" s="47"/>
      <c r="Y80" s="47"/>
      <c r="Z80" s="47"/>
      <c r="AA80" s="47"/>
      <c r="AB80" s="47"/>
      <c r="AC80" s="47"/>
      <c r="AD80" s="47"/>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5"/>
      <c r="FQ80" s="5"/>
      <c r="FR80" s="5"/>
      <c r="FS80" s="5"/>
      <c r="FT80" s="5"/>
      <c r="FU80" s="5"/>
      <c r="FV80" s="5"/>
      <c r="FW80" s="5"/>
      <c r="FX80" s="5"/>
      <c r="FY80" s="5"/>
      <c r="FZ80" s="5"/>
      <c r="GA80" s="5"/>
      <c r="GB80" s="5"/>
      <c r="GC80" s="5"/>
    </row>
    <row r="81" spans="1:185" s="23" customFormat="1" x14ac:dyDescent="0.2">
      <c r="M81" s="41"/>
      <c r="N81" s="39"/>
      <c r="O81" s="41"/>
      <c r="P81" s="41"/>
      <c r="Q81" s="41"/>
      <c r="R81" s="45"/>
      <c r="S81" s="45"/>
      <c r="T81" s="47"/>
      <c r="U81" s="47"/>
      <c r="V81" s="47"/>
      <c r="W81" s="47"/>
      <c r="X81" s="47"/>
      <c r="Y81" s="47"/>
      <c r="Z81" s="47"/>
      <c r="AA81" s="47"/>
      <c r="AB81" s="47"/>
      <c r="AC81" s="47"/>
      <c r="AD81" s="47"/>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5"/>
      <c r="FQ81" s="5"/>
      <c r="FR81" s="5"/>
      <c r="FS81" s="5"/>
      <c r="FT81" s="5"/>
      <c r="FU81" s="5"/>
      <c r="FV81" s="5"/>
      <c r="FW81" s="5"/>
      <c r="FX81" s="5"/>
      <c r="FY81" s="5"/>
      <c r="FZ81" s="5"/>
      <c r="GA81" s="5"/>
      <c r="GB81" s="5"/>
      <c r="GC81" s="5"/>
    </row>
    <row r="82" spans="1:185" s="23" customFormat="1" x14ac:dyDescent="0.2">
      <c r="M82" s="41"/>
      <c r="N82" s="39"/>
      <c r="O82" s="41"/>
      <c r="P82" s="41"/>
      <c r="Q82" s="41"/>
      <c r="R82" s="45"/>
      <c r="S82" s="45"/>
      <c r="T82" s="47"/>
      <c r="U82" s="47"/>
      <c r="V82" s="47"/>
      <c r="W82" s="47"/>
      <c r="X82" s="47"/>
      <c r="Y82" s="47"/>
      <c r="Z82" s="47"/>
      <c r="AA82" s="47"/>
      <c r="AB82" s="47"/>
      <c r="AC82" s="47"/>
      <c r="AD82" s="47"/>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5"/>
      <c r="FQ82" s="5"/>
      <c r="FR82" s="5"/>
      <c r="FS82" s="5"/>
      <c r="FT82" s="5"/>
      <c r="FU82" s="5"/>
      <c r="FV82" s="5"/>
      <c r="FW82" s="5"/>
      <c r="FX82" s="5"/>
      <c r="FY82" s="5"/>
      <c r="FZ82" s="5"/>
      <c r="GA82" s="5"/>
      <c r="GB82" s="5"/>
      <c r="GC82" s="5"/>
    </row>
    <row r="83" spans="1:185" s="23" customFormat="1" x14ac:dyDescent="0.2">
      <c r="A83" s="5"/>
      <c r="B83" s="54"/>
      <c r="M83" s="41"/>
      <c r="N83" s="39"/>
      <c r="O83" s="41"/>
      <c r="P83" s="41"/>
      <c r="Q83" s="41"/>
      <c r="R83" s="45"/>
      <c r="S83" s="45"/>
      <c r="T83" s="47"/>
      <c r="U83" s="47"/>
      <c r="V83" s="47"/>
      <c r="W83" s="47"/>
      <c r="X83" s="47"/>
      <c r="Y83" s="47"/>
      <c r="Z83" s="47"/>
      <c r="AA83" s="47"/>
      <c r="AB83" s="47"/>
      <c r="AC83" s="47"/>
      <c r="AD83" s="47"/>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5"/>
      <c r="FQ83" s="5"/>
      <c r="FR83" s="5"/>
      <c r="FS83" s="5"/>
      <c r="FT83" s="5"/>
      <c r="FU83" s="5"/>
      <c r="FV83" s="5"/>
      <c r="FW83" s="5"/>
      <c r="FX83" s="5"/>
      <c r="FY83" s="5"/>
      <c r="FZ83" s="5"/>
      <c r="GA83" s="5"/>
      <c r="GB83" s="5"/>
      <c r="GC83" s="5"/>
    </row>
    <row r="84" spans="1:185" s="23" customFormat="1" x14ac:dyDescent="0.2">
      <c r="M84" s="41"/>
      <c r="N84" s="39"/>
      <c r="O84" s="41"/>
      <c r="P84" s="41"/>
      <c r="Q84" s="41"/>
      <c r="R84" s="45"/>
      <c r="S84" s="45"/>
      <c r="T84" s="47"/>
      <c r="U84" s="47"/>
      <c r="V84" s="47"/>
      <c r="W84" s="47"/>
      <c r="X84" s="47"/>
      <c r="Y84" s="47"/>
      <c r="Z84" s="47"/>
      <c r="AA84" s="47"/>
      <c r="AB84" s="47"/>
      <c r="AC84" s="47"/>
      <c r="AD84" s="47"/>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5"/>
      <c r="FQ84" s="5"/>
      <c r="FR84" s="5"/>
      <c r="FS84" s="5"/>
      <c r="FT84" s="5"/>
      <c r="FU84" s="5"/>
      <c r="FV84" s="5"/>
      <c r="FW84" s="5"/>
      <c r="FX84" s="5"/>
      <c r="FY84" s="5"/>
      <c r="FZ84" s="5"/>
      <c r="GA84" s="5"/>
      <c r="GB84" s="5"/>
      <c r="GC84" s="5"/>
    </row>
    <row r="85" spans="1:185" s="23" customFormat="1" x14ac:dyDescent="0.2">
      <c r="A85" s="6"/>
      <c r="B85" s="5"/>
      <c r="M85" s="41"/>
      <c r="N85" s="39"/>
      <c r="O85" s="41"/>
      <c r="P85" s="41"/>
      <c r="Q85" s="41"/>
      <c r="R85" s="45"/>
      <c r="S85" s="45"/>
      <c r="T85" s="47"/>
      <c r="U85" s="47"/>
      <c r="V85" s="47"/>
      <c r="W85" s="47"/>
      <c r="X85" s="47"/>
      <c r="Y85" s="47"/>
      <c r="Z85" s="47"/>
      <c r="AA85" s="47"/>
      <c r="AB85" s="47"/>
      <c r="AC85" s="47"/>
      <c r="AD85" s="47"/>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5"/>
      <c r="FQ85" s="5"/>
      <c r="FR85" s="5"/>
      <c r="FS85" s="5"/>
      <c r="FT85" s="5"/>
      <c r="FU85" s="5"/>
      <c r="FV85" s="5"/>
      <c r="FW85" s="5"/>
      <c r="FX85" s="5"/>
      <c r="FY85" s="5"/>
      <c r="FZ85" s="5"/>
      <c r="GA85" s="5"/>
      <c r="GB85" s="5"/>
      <c r="GC85" s="5"/>
    </row>
    <row r="86" spans="1:185" s="23" customFormat="1" x14ac:dyDescent="0.2">
      <c r="A86" s="6"/>
      <c r="B86" s="5"/>
      <c r="M86" s="41"/>
      <c r="N86" s="39"/>
      <c r="O86" s="41"/>
      <c r="P86" s="41"/>
      <c r="Q86" s="41"/>
      <c r="R86" s="45"/>
      <c r="S86" s="45"/>
      <c r="T86" s="47"/>
      <c r="U86" s="47"/>
      <c r="V86" s="47"/>
      <c r="W86" s="47"/>
      <c r="X86" s="47"/>
      <c r="Y86" s="47"/>
      <c r="Z86" s="47"/>
      <c r="AA86" s="47"/>
      <c r="AB86" s="47"/>
      <c r="AC86" s="47"/>
      <c r="AD86" s="47"/>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5"/>
      <c r="FQ86" s="5"/>
      <c r="FR86" s="5"/>
      <c r="FS86" s="5"/>
      <c r="FT86" s="5"/>
      <c r="FU86" s="5"/>
      <c r="FV86" s="5"/>
      <c r="FW86" s="5"/>
      <c r="FX86" s="5"/>
      <c r="FY86" s="5"/>
      <c r="FZ86" s="5"/>
      <c r="GA86" s="5"/>
      <c r="GB86" s="5"/>
      <c r="GC86" s="5"/>
    </row>
    <row r="87" spans="1:185" s="23" customFormat="1" x14ac:dyDescent="0.2">
      <c r="A87" s="6"/>
      <c r="B87" s="70"/>
      <c r="M87" s="41"/>
      <c r="N87" s="39"/>
      <c r="O87" s="41"/>
      <c r="P87" s="41"/>
      <c r="Q87" s="41"/>
      <c r="R87" s="45"/>
      <c r="S87" s="45"/>
      <c r="T87" s="47"/>
      <c r="U87" s="47"/>
      <c r="V87" s="47"/>
      <c r="W87" s="47"/>
      <c r="X87" s="47"/>
      <c r="Y87" s="47"/>
      <c r="Z87" s="47"/>
      <c r="AA87" s="47"/>
      <c r="AB87" s="47"/>
      <c r="AC87" s="47"/>
      <c r="AD87" s="47"/>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5"/>
      <c r="FQ87" s="5"/>
      <c r="FR87" s="5"/>
      <c r="FS87" s="5"/>
      <c r="FT87" s="5"/>
      <c r="FU87" s="5"/>
      <c r="FV87" s="5"/>
      <c r="FW87" s="5"/>
      <c r="FX87" s="5"/>
      <c r="FY87" s="5"/>
      <c r="FZ87" s="5"/>
      <c r="GA87" s="5"/>
      <c r="GB87" s="5"/>
      <c r="GC87" s="5"/>
    </row>
    <row r="88" spans="1:185" s="23" customFormat="1" x14ac:dyDescent="0.2">
      <c r="A88" s="5"/>
      <c r="B88" s="5"/>
      <c r="C88" s="5"/>
      <c r="M88" s="41"/>
      <c r="N88" s="39"/>
      <c r="O88" s="41"/>
      <c r="P88" s="41"/>
      <c r="Q88" s="41"/>
      <c r="R88" s="45"/>
      <c r="S88" s="45"/>
      <c r="T88" s="47"/>
      <c r="U88" s="47"/>
      <c r="V88" s="47"/>
      <c r="W88" s="47"/>
      <c r="X88" s="47"/>
      <c r="Y88" s="47"/>
      <c r="Z88" s="47"/>
      <c r="AA88" s="47"/>
      <c r="AB88" s="47"/>
      <c r="AC88" s="47"/>
      <c r="AD88" s="47"/>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5"/>
      <c r="FQ88" s="5"/>
      <c r="FR88" s="5"/>
      <c r="FS88" s="5"/>
      <c r="FT88" s="5"/>
      <c r="FU88" s="5"/>
      <c r="FV88" s="5"/>
      <c r="FW88" s="5"/>
      <c r="FX88" s="5"/>
      <c r="FY88" s="5"/>
      <c r="FZ88" s="5"/>
      <c r="GA88" s="5"/>
      <c r="GB88" s="5"/>
      <c r="GC88" s="5"/>
    </row>
    <row r="89" spans="1:185" s="23" customFormat="1" x14ac:dyDescent="0.2">
      <c r="A89" s="2"/>
      <c r="B89" s="71"/>
      <c r="C89" s="72"/>
      <c r="M89" s="41"/>
      <c r="N89" s="39"/>
      <c r="O89" s="41"/>
      <c r="P89" s="41"/>
      <c r="Q89" s="41"/>
      <c r="R89" s="45"/>
      <c r="S89" s="45"/>
      <c r="T89" s="47"/>
      <c r="U89" s="47"/>
      <c r="V89" s="47"/>
      <c r="W89" s="47"/>
      <c r="X89" s="47"/>
      <c r="Y89" s="47"/>
      <c r="Z89" s="47"/>
      <c r="AA89" s="47"/>
      <c r="AB89" s="47"/>
      <c r="AC89" s="47"/>
      <c r="AD89" s="47"/>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5"/>
      <c r="FQ89" s="5"/>
      <c r="FR89" s="5"/>
      <c r="FS89" s="5"/>
      <c r="FT89" s="5"/>
      <c r="FU89" s="5"/>
      <c r="FV89" s="5"/>
      <c r="FW89" s="5"/>
      <c r="FX89" s="5"/>
      <c r="FY89" s="5"/>
      <c r="FZ89" s="5"/>
      <c r="GA89" s="5"/>
      <c r="GB89" s="5"/>
      <c r="GC89" s="5"/>
    </row>
    <row r="90" spans="1:185" s="23" customFormat="1" x14ac:dyDescent="0.2">
      <c r="A90" s="6"/>
      <c r="B90" s="70"/>
      <c r="C90" s="5"/>
      <c r="D90" s="5"/>
      <c r="E90" s="73"/>
      <c r="F90" s="1"/>
      <c r="G90" s="5"/>
      <c r="H90" s="5"/>
      <c r="I90" s="5"/>
      <c r="J90" s="58"/>
      <c r="K90" s="1"/>
      <c r="M90" s="41"/>
      <c r="N90" s="39"/>
      <c r="O90" s="41"/>
      <c r="P90" s="41"/>
      <c r="Q90" s="41"/>
      <c r="R90" s="45"/>
      <c r="S90" s="45"/>
      <c r="T90" s="47"/>
      <c r="U90" s="47"/>
      <c r="V90" s="47"/>
      <c r="W90" s="47"/>
      <c r="X90" s="47"/>
      <c r="Y90" s="47"/>
      <c r="Z90" s="47"/>
      <c r="AA90" s="47"/>
      <c r="AB90" s="47"/>
      <c r="AC90" s="47"/>
      <c r="AD90" s="47"/>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5"/>
      <c r="FQ90" s="5"/>
      <c r="FR90" s="5"/>
      <c r="FS90" s="5"/>
      <c r="FT90" s="5"/>
      <c r="FU90" s="5"/>
      <c r="FV90" s="5"/>
      <c r="FW90" s="5"/>
      <c r="FX90" s="5"/>
      <c r="FY90" s="5"/>
      <c r="FZ90" s="5"/>
      <c r="GA90" s="5"/>
      <c r="GB90" s="5"/>
      <c r="GC90" s="5"/>
    </row>
    <row r="91" spans="1:185" s="23" customFormat="1" x14ac:dyDescent="0.2">
      <c r="A91" s="2"/>
      <c r="B91" s="70"/>
      <c r="C91" s="5"/>
      <c r="F91" s="5"/>
      <c r="G91" s="5"/>
      <c r="H91" s="5"/>
      <c r="I91" s="5"/>
      <c r="J91" s="5"/>
      <c r="K91" s="5"/>
      <c r="M91" s="41"/>
      <c r="N91" s="39"/>
      <c r="O91" s="41"/>
      <c r="P91" s="41"/>
      <c r="Q91" s="41"/>
      <c r="R91" s="45"/>
      <c r="S91" s="45"/>
      <c r="T91" s="47"/>
      <c r="U91" s="47"/>
      <c r="V91" s="47"/>
      <c r="W91" s="47"/>
      <c r="X91" s="47"/>
      <c r="Y91" s="47"/>
      <c r="Z91" s="47"/>
      <c r="AA91" s="47"/>
      <c r="AB91" s="47"/>
      <c r="AC91" s="47"/>
      <c r="AD91" s="47"/>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5"/>
      <c r="FQ91" s="5"/>
      <c r="FR91" s="5"/>
      <c r="FS91" s="5"/>
      <c r="FT91" s="5"/>
      <c r="FU91" s="5"/>
      <c r="FV91" s="5"/>
      <c r="FW91" s="5"/>
      <c r="FX91" s="5"/>
      <c r="FY91" s="5"/>
      <c r="FZ91" s="5"/>
      <c r="GA91" s="5"/>
      <c r="GB91" s="5"/>
      <c r="GC91" s="5"/>
    </row>
    <row r="92" spans="1:185" s="23" customFormat="1" x14ac:dyDescent="0.2">
      <c r="A92" s="5"/>
      <c r="B92" s="5"/>
      <c r="C92" s="5"/>
      <c r="F92" s="5"/>
      <c r="G92" s="5"/>
      <c r="H92" s="5"/>
      <c r="I92" s="5"/>
      <c r="J92" s="5"/>
      <c r="K92" s="5"/>
      <c r="M92" s="41"/>
      <c r="N92" s="39"/>
      <c r="O92" s="41"/>
      <c r="P92" s="41"/>
      <c r="Q92" s="41"/>
      <c r="R92" s="45"/>
      <c r="S92" s="45"/>
      <c r="T92" s="47"/>
      <c r="U92" s="47"/>
      <c r="V92" s="47"/>
      <c r="W92" s="47"/>
      <c r="X92" s="47"/>
      <c r="Y92" s="47"/>
      <c r="Z92" s="47"/>
      <c r="AA92" s="47"/>
      <c r="AB92" s="47"/>
      <c r="AC92" s="47"/>
      <c r="AD92" s="47"/>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5"/>
      <c r="FQ92" s="5"/>
      <c r="FR92" s="5"/>
      <c r="FS92" s="5"/>
      <c r="FT92" s="5"/>
      <c r="FU92" s="5"/>
      <c r="FV92" s="5"/>
      <c r="FW92" s="5"/>
      <c r="FX92" s="5"/>
      <c r="FY92" s="5"/>
      <c r="FZ92" s="5"/>
      <c r="GA92" s="5"/>
      <c r="GB92" s="5"/>
      <c r="GC92" s="5"/>
    </row>
    <row r="93" spans="1:185" s="23" customFormat="1" x14ac:dyDescent="0.2">
      <c r="A93" s="24"/>
      <c r="F93" s="5"/>
      <c r="G93" s="5"/>
      <c r="H93" s="5"/>
      <c r="I93" s="5"/>
      <c r="J93" s="95"/>
      <c r="K93" s="5"/>
      <c r="M93" s="41"/>
      <c r="N93" s="39"/>
      <c r="O93" s="41"/>
      <c r="P93" s="41"/>
      <c r="Q93" s="41"/>
      <c r="R93" s="45"/>
      <c r="S93" s="45"/>
      <c r="T93" s="47"/>
      <c r="U93" s="47"/>
      <c r="V93" s="47"/>
      <c r="W93" s="47"/>
      <c r="X93" s="47"/>
      <c r="Y93" s="47"/>
      <c r="Z93" s="47"/>
      <c r="AA93" s="47"/>
      <c r="AB93" s="47"/>
      <c r="AC93" s="47"/>
      <c r="AD93" s="47"/>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5"/>
      <c r="FQ93" s="5"/>
      <c r="FR93" s="5"/>
      <c r="FS93" s="5"/>
      <c r="FT93" s="5"/>
      <c r="FU93" s="5"/>
      <c r="FV93" s="5"/>
      <c r="FW93" s="5"/>
      <c r="FX93" s="5"/>
      <c r="FY93" s="5"/>
      <c r="FZ93" s="5"/>
      <c r="GA93" s="5"/>
      <c r="GB93" s="5"/>
      <c r="GC93" s="5"/>
    </row>
    <row r="94" spans="1:185" s="23" customFormat="1" x14ac:dyDescent="0.2">
      <c r="A94" s="6"/>
      <c r="D94" s="5"/>
      <c r="E94" s="5"/>
      <c r="F94" s="5"/>
      <c r="G94" s="5"/>
      <c r="H94" s="5"/>
      <c r="I94" s="5"/>
      <c r="J94" s="5"/>
      <c r="M94" s="41"/>
      <c r="N94" s="39"/>
      <c r="O94" s="41"/>
      <c r="P94" s="41"/>
      <c r="Q94" s="41"/>
      <c r="R94" s="45"/>
      <c r="S94" s="45"/>
      <c r="T94" s="47"/>
      <c r="U94" s="47"/>
      <c r="V94" s="47"/>
      <c r="W94" s="47"/>
      <c r="X94" s="47"/>
      <c r="Y94" s="47"/>
      <c r="Z94" s="47"/>
      <c r="AA94" s="47"/>
      <c r="AB94" s="47"/>
      <c r="AC94" s="47"/>
      <c r="AD94" s="47"/>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5"/>
      <c r="FQ94" s="5"/>
      <c r="FR94" s="5"/>
      <c r="FS94" s="5"/>
      <c r="FT94" s="5"/>
      <c r="FU94" s="5"/>
      <c r="FV94" s="5"/>
      <c r="FW94" s="5"/>
      <c r="FX94" s="5"/>
      <c r="FY94" s="5"/>
      <c r="FZ94" s="5"/>
      <c r="GA94" s="5"/>
      <c r="GB94" s="5"/>
      <c r="GC94" s="5"/>
    </row>
    <row r="95" spans="1:185" s="23" customFormat="1" x14ac:dyDescent="0.2">
      <c r="A95" s="24"/>
      <c r="B95" s="79"/>
      <c r="D95" s="96"/>
      <c r="E95" s="58"/>
      <c r="F95" s="5"/>
      <c r="G95" s="5"/>
      <c r="H95" s="5"/>
      <c r="I95" s="5"/>
      <c r="J95" s="22"/>
      <c r="M95" s="41"/>
      <c r="N95" s="39"/>
      <c r="O95" s="41"/>
      <c r="P95" s="41"/>
      <c r="Q95" s="41"/>
      <c r="R95" s="45"/>
      <c r="S95" s="45"/>
      <c r="T95" s="47"/>
      <c r="U95" s="47"/>
      <c r="V95" s="47"/>
      <c r="W95" s="47"/>
      <c r="X95" s="47"/>
      <c r="Y95" s="47"/>
      <c r="Z95" s="47"/>
      <c r="AA95" s="47"/>
      <c r="AB95" s="47"/>
      <c r="AC95" s="47"/>
      <c r="AD95" s="47"/>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5"/>
      <c r="FQ95" s="5"/>
      <c r="FR95" s="5"/>
      <c r="FS95" s="5"/>
      <c r="FT95" s="5"/>
      <c r="FU95" s="5"/>
      <c r="FV95" s="5"/>
      <c r="FW95" s="5"/>
      <c r="FX95" s="5"/>
      <c r="FY95" s="5"/>
      <c r="FZ95" s="5"/>
      <c r="GA95" s="5"/>
      <c r="GB95" s="5"/>
      <c r="GC95" s="5"/>
    </row>
    <row r="96" spans="1:185" s="23" customFormat="1" x14ac:dyDescent="0.2">
      <c r="D96" s="96"/>
      <c r="E96" s="58"/>
      <c r="F96" s="5"/>
      <c r="G96" s="5"/>
      <c r="H96" s="5"/>
      <c r="J96" s="22"/>
      <c r="M96" s="41"/>
      <c r="N96" s="39"/>
      <c r="O96" s="41"/>
      <c r="P96" s="41"/>
      <c r="Q96" s="41"/>
      <c r="R96" s="45"/>
      <c r="S96" s="45"/>
      <c r="T96" s="47"/>
      <c r="U96" s="47"/>
      <c r="V96" s="47"/>
      <c r="W96" s="47"/>
      <c r="X96" s="47"/>
      <c r="Y96" s="47"/>
      <c r="Z96" s="47"/>
      <c r="AA96" s="47"/>
      <c r="AB96" s="47"/>
      <c r="AC96" s="47"/>
      <c r="AD96" s="47"/>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5"/>
      <c r="FQ96" s="5"/>
      <c r="FR96" s="5"/>
      <c r="FS96" s="5"/>
      <c r="FT96" s="5"/>
      <c r="FU96" s="5"/>
      <c r="FV96" s="5"/>
      <c r="FW96" s="5"/>
      <c r="FX96" s="5"/>
      <c r="FY96" s="5"/>
      <c r="FZ96" s="5"/>
      <c r="GA96" s="5"/>
      <c r="GB96" s="5"/>
      <c r="GC96" s="5"/>
    </row>
    <row r="97" spans="1:185" s="23" customFormat="1" x14ac:dyDescent="0.2">
      <c r="A97" s="2"/>
      <c r="C97" s="5"/>
      <c r="D97" s="5"/>
      <c r="E97" s="5"/>
      <c r="F97" s="5"/>
      <c r="G97" s="5"/>
      <c r="H97" s="5"/>
      <c r="I97" s="5"/>
      <c r="J97" s="5"/>
      <c r="K97" s="5"/>
      <c r="M97" s="41"/>
      <c r="N97" s="39"/>
      <c r="O97" s="41"/>
      <c r="P97" s="41"/>
      <c r="Q97" s="41"/>
      <c r="R97" s="45"/>
      <c r="S97" s="45"/>
      <c r="T97" s="47"/>
      <c r="U97" s="47"/>
      <c r="V97" s="47"/>
      <c r="W97" s="47"/>
      <c r="X97" s="47"/>
      <c r="Y97" s="47"/>
      <c r="Z97" s="47"/>
      <c r="AA97" s="47"/>
      <c r="AB97" s="47"/>
      <c r="AC97" s="47"/>
      <c r="AD97" s="47"/>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5"/>
      <c r="FQ97" s="5"/>
      <c r="FR97" s="5"/>
      <c r="FS97" s="5"/>
      <c r="FT97" s="5"/>
      <c r="FU97" s="5"/>
      <c r="FV97" s="5"/>
      <c r="FW97" s="5"/>
      <c r="FX97" s="5"/>
      <c r="FY97" s="5"/>
      <c r="FZ97" s="5"/>
      <c r="GA97" s="5"/>
      <c r="GB97" s="5"/>
      <c r="GC97" s="5"/>
    </row>
    <row r="98" spans="1:185" s="23" customFormat="1" x14ac:dyDescent="0.2">
      <c r="A98" s="6"/>
      <c r="C98" s="5"/>
      <c r="D98" s="5"/>
      <c r="E98" s="5"/>
      <c r="F98" s="5"/>
      <c r="G98" s="5"/>
      <c r="H98" s="5"/>
      <c r="I98" s="5"/>
      <c r="J98" s="5"/>
      <c r="K98" s="5"/>
      <c r="M98" s="41"/>
      <c r="N98" s="39"/>
      <c r="O98" s="41"/>
      <c r="P98" s="41"/>
      <c r="Q98" s="41"/>
      <c r="R98" s="45"/>
      <c r="S98" s="45"/>
      <c r="T98" s="47"/>
      <c r="U98" s="47"/>
      <c r="V98" s="47"/>
      <c r="W98" s="47"/>
      <c r="X98" s="47"/>
      <c r="Y98" s="47"/>
      <c r="Z98" s="47"/>
      <c r="AA98" s="47"/>
      <c r="AB98" s="47"/>
      <c r="AC98" s="47"/>
      <c r="AD98" s="47"/>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5"/>
      <c r="FQ98" s="5"/>
      <c r="FR98" s="5"/>
      <c r="FS98" s="5"/>
      <c r="FT98" s="5"/>
      <c r="FU98" s="5"/>
      <c r="FV98" s="5"/>
      <c r="FW98" s="5"/>
      <c r="FX98" s="5"/>
      <c r="FY98" s="5"/>
      <c r="FZ98" s="5"/>
      <c r="GA98" s="5"/>
      <c r="GB98" s="5"/>
      <c r="GC98" s="5"/>
    </row>
    <row r="99" spans="1:185" s="23" customFormat="1" x14ac:dyDescent="0.2">
      <c r="A99" s="2"/>
      <c r="B99" s="79"/>
      <c r="C99" s="5"/>
      <c r="I99" s="5"/>
      <c r="J99" s="5"/>
      <c r="K99" s="5"/>
      <c r="M99" s="41"/>
      <c r="N99" s="39"/>
      <c r="O99" s="41"/>
      <c r="P99" s="41"/>
      <c r="Q99" s="41"/>
      <c r="R99" s="45"/>
      <c r="S99" s="45"/>
      <c r="T99" s="47"/>
      <c r="U99" s="47"/>
      <c r="V99" s="47"/>
      <c r="W99" s="47"/>
      <c r="X99" s="47"/>
      <c r="Y99" s="47"/>
      <c r="Z99" s="47"/>
      <c r="AA99" s="47"/>
      <c r="AB99" s="47"/>
      <c r="AC99" s="47"/>
      <c r="AD99" s="47"/>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5"/>
      <c r="FQ99" s="5"/>
      <c r="FR99" s="5"/>
      <c r="FS99" s="5"/>
      <c r="FT99" s="5"/>
      <c r="FU99" s="5"/>
      <c r="FV99" s="5"/>
      <c r="FW99" s="5"/>
      <c r="FX99" s="5"/>
      <c r="FY99" s="5"/>
      <c r="FZ99" s="5"/>
      <c r="GA99" s="5"/>
      <c r="GB99" s="5"/>
      <c r="GC99" s="5"/>
    </row>
    <row r="100" spans="1:185" s="23" customFormat="1" x14ac:dyDescent="0.2">
      <c r="A100" s="5"/>
      <c r="C100" s="5"/>
      <c r="I100" s="5"/>
      <c r="J100" s="5"/>
      <c r="K100" s="5"/>
      <c r="M100" s="41"/>
      <c r="N100" s="39"/>
      <c r="O100" s="41"/>
      <c r="P100" s="41"/>
      <c r="Q100" s="41"/>
      <c r="R100" s="45"/>
      <c r="S100" s="45"/>
      <c r="T100" s="47"/>
      <c r="U100" s="47"/>
      <c r="V100" s="47"/>
      <c r="W100" s="47"/>
      <c r="X100" s="47"/>
      <c r="Y100" s="47"/>
      <c r="Z100" s="47"/>
      <c r="AA100" s="47"/>
      <c r="AB100" s="47"/>
      <c r="AC100" s="47"/>
      <c r="AD100" s="47"/>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5"/>
      <c r="FQ100" s="5"/>
      <c r="FR100" s="5"/>
      <c r="FS100" s="5"/>
      <c r="FT100" s="5"/>
      <c r="FU100" s="5"/>
      <c r="FV100" s="5"/>
      <c r="FW100" s="5"/>
      <c r="FX100" s="5"/>
      <c r="FY100" s="5"/>
      <c r="FZ100" s="5"/>
      <c r="GA100" s="5"/>
      <c r="GB100" s="5"/>
      <c r="GC100" s="5"/>
    </row>
    <row r="101" spans="1:185" s="23" customFormat="1" x14ac:dyDescent="0.2">
      <c r="A101" s="2"/>
      <c r="C101" s="5"/>
      <c r="I101" s="5"/>
      <c r="J101" s="5"/>
      <c r="K101" s="5"/>
      <c r="M101" s="41"/>
      <c r="N101" s="39"/>
      <c r="O101" s="41"/>
      <c r="P101" s="41"/>
      <c r="Q101" s="41"/>
      <c r="R101" s="45"/>
      <c r="S101" s="45"/>
      <c r="T101" s="47"/>
      <c r="U101" s="47"/>
      <c r="V101" s="47"/>
      <c r="W101" s="47"/>
      <c r="X101" s="47"/>
      <c r="Y101" s="47"/>
      <c r="Z101" s="47"/>
      <c r="AA101" s="47"/>
      <c r="AB101" s="47"/>
      <c r="AC101" s="47"/>
      <c r="AD101" s="47"/>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5"/>
      <c r="FQ101" s="5"/>
      <c r="FR101" s="5"/>
      <c r="FS101" s="5"/>
      <c r="FT101" s="5"/>
      <c r="FU101" s="5"/>
      <c r="FV101" s="5"/>
      <c r="FW101" s="5"/>
      <c r="FX101" s="5"/>
      <c r="FY101" s="5"/>
      <c r="FZ101" s="5"/>
      <c r="GA101" s="5"/>
      <c r="GB101" s="5"/>
      <c r="GC101" s="5"/>
    </row>
    <row r="102" spans="1:185" s="23" customFormat="1" x14ac:dyDescent="0.2">
      <c r="A102" s="6"/>
      <c r="C102" s="5"/>
      <c r="D102" s="5"/>
      <c r="E102" s="5"/>
      <c r="F102" s="5"/>
      <c r="G102" s="5"/>
      <c r="H102" s="5"/>
      <c r="I102" s="5"/>
      <c r="J102" s="5"/>
      <c r="K102" s="5"/>
      <c r="M102" s="41"/>
      <c r="N102" s="39"/>
      <c r="O102" s="41"/>
      <c r="P102" s="41"/>
      <c r="Q102" s="41"/>
      <c r="R102" s="45"/>
      <c r="S102" s="45"/>
      <c r="T102" s="47"/>
      <c r="U102" s="47"/>
      <c r="V102" s="47"/>
      <c r="W102" s="47"/>
      <c r="X102" s="47"/>
      <c r="Y102" s="47"/>
      <c r="Z102" s="47"/>
      <c r="AA102" s="47"/>
      <c r="AB102" s="47"/>
      <c r="AC102" s="47"/>
      <c r="AD102" s="47"/>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5"/>
      <c r="FQ102" s="5"/>
      <c r="FR102" s="5"/>
      <c r="FS102" s="5"/>
      <c r="FT102" s="5"/>
      <c r="FU102" s="5"/>
      <c r="FV102" s="5"/>
      <c r="FW102" s="5"/>
      <c r="FX102" s="5"/>
      <c r="FY102" s="5"/>
      <c r="FZ102" s="5"/>
      <c r="GA102" s="5"/>
      <c r="GB102" s="5"/>
      <c r="GC102" s="5"/>
    </row>
    <row r="109" spans="1:185" s="23" customFormat="1" x14ac:dyDescent="0.2">
      <c r="M109" s="41"/>
      <c r="N109" s="39"/>
      <c r="O109" s="41"/>
      <c r="P109" s="41"/>
      <c r="Q109" s="41"/>
      <c r="R109" s="45"/>
      <c r="S109" s="45"/>
      <c r="T109" s="47"/>
      <c r="U109" s="47"/>
      <c r="V109" s="47"/>
      <c r="W109" s="47"/>
      <c r="X109" s="47"/>
      <c r="Y109" s="47"/>
      <c r="Z109" s="47"/>
      <c r="AA109" s="47"/>
      <c r="AB109" s="47"/>
      <c r="AC109" s="47"/>
      <c r="AD109" s="47"/>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5"/>
      <c r="FQ109" s="5"/>
      <c r="FR109" s="5"/>
      <c r="FS109" s="5"/>
      <c r="FT109" s="5"/>
      <c r="FU109" s="5"/>
      <c r="FV109" s="5"/>
      <c r="FW109" s="5"/>
      <c r="FX109" s="5"/>
      <c r="FY109" s="5"/>
      <c r="FZ109" s="5"/>
      <c r="GA109" s="5"/>
      <c r="GB109" s="5"/>
      <c r="GC109" s="5"/>
    </row>
    <row r="110" spans="1:185" s="23" customFormat="1" x14ac:dyDescent="0.2">
      <c r="A110" s="81" t="s">
        <v>81</v>
      </c>
      <c r="B110" s="82"/>
      <c r="C110" s="82"/>
      <c r="D110" s="82"/>
      <c r="E110" s="82"/>
      <c r="F110" s="82"/>
      <c r="G110" s="83"/>
      <c r="H110" s="83"/>
      <c r="I110" s="83"/>
      <c r="J110" s="83"/>
      <c r="K110" s="84"/>
      <c r="M110" s="41"/>
      <c r="N110" s="39"/>
      <c r="O110" s="41"/>
      <c r="P110" s="41"/>
      <c r="Q110" s="41"/>
      <c r="R110" s="45"/>
      <c r="S110" s="45"/>
      <c r="T110" s="47"/>
      <c r="U110" s="47"/>
      <c r="V110" s="47"/>
      <c r="W110" s="47"/>
      <c r="X110" s="47"/>
      <c r="Y110" s="47"/>
      <c r="Z110" s="47"/>
      <c r="AA110" s="47"/>
      <c r="AB110" s="47"/>
      <c r="AC110" s="47"/>
      <c r="AD110" s="47"/>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5"/>
      <c r="FQ110" s="5"/>
      <c r="FR110" s="5"/>
      <c r="FS110" s="5"/>
      <c r="FT110" s="5"/>
      <c r="FU110" s="5"/>
      <c r="FV110" s="5"/>
      <c r="FW110" s="5"/>
      <c r="FX110" s="5"/>
      <c r="FY110" s="5"/>
      <c r="FZ110" s="5"/>
      <c r="GA110" s="5"/>
      <c r="GB110" s="5"/>
      <c r="GC110" s="5"/>
    </row>
    <row r="111" spans="1:185" s="23" customFormat="1" x14ac:dyDescent="0.2">
      <c r="A111" s="85"/>
      <c r="B111" s="85"/>
      <c r="C111" s="85"/>
      <c r="D111" s="86"/>
      <c r="E111" s="86"/>
      <c r="F111" s="87" t="s">
        <v>82</v>
      </c>
      <c r="G111" s="88" t="s">
        <v>83</v>
      </c>
      <c r="H111" s="89"/>
      <c r="I111" s="90"/>
      <c r="J111" s="90"/>
      <c r="K111" s="91"/>
      <c r="M111" s="41"/>
      <c r="N111" s="39"/>
      <c r="O111" s="41"/>
      <c r="P111" s="41"/>
      <c r="Q111" s="41"/>
      <c r="R111" s="45"/>
      <c r="S111" s="45"/>
      <c r="T111" s="47"/>
      <c r="U111" s="47"/>
      <c r="V111" s="47"/>
      <c r="W111" s="47"/>
      <c r="X111" s="47"/>
      <c r="Y111" s="47"/>
      <c r="Z111" s="47"/>
      <c r="AA111" s="47"/>
      <c r="AB111" s="47"/>
      <c r="AC111" s="47"/>
      <c r="AD111" s="47"/>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5"/>
      <c r="FQ111" s="5"/>
      <c r="FR111" s="5"/>
      <c r="FS111" s="5"/>
      <c r="FT111" s="5"/>
      <c r="FU111" s="5"/>
      <c r="FV111" s="5"/>
      <c r="FW111" s="5"/>
      <c r="FX111" s="5"/>
      <c r="FY111" s="5"/>
      <c r="FZ111" s="5"/>
      <c r="GA111" s="5"/>
      <c r="GB111" s="5"/>
      <c r="GC111" s="5"/>
    </row>
  </sheetData>
  <mergeCells count="6">
    <mergeCell ref="B13:D13"/>
    <mergeCell ref="B40:J41"/>
    <mergeCell ref="B42:J43"/>
    <mergeCell ref="B47:J48"/>
    <mergeCell ref="B52:J53"/>
    <mergeCell ref="B65:D65"/>
  </mergeCells>
  <hyperlinks>
    <hyperlink ref="G59" r:id="rId1" xr:uid="{30AC6070-D6BD-487B-AE7C-4FC2C85D4323}"/>
    <hyperlink ref="G111" r:id="rId2" xr:uid="{80677DDC-985F-4C77-AB02-A19A92254E18}"/>
    <hyperlink ref="B13" r:id="rId3" display=" (NASA TM X-73305, 1975)" xr:uid="{FBCE2C59-721A-4091-862B-007B281471D4}"/>
    <hyperlink ref="B65" r:id="rId4" display=" (NASA TM X-73305, 1975)" xr:uid="{A930CB87-794C-4799-9B29-BF39D5B64499}"/>
  </hyperlinks>
  <pageMargins left="0.47244094488188981" right="0.23622047244094491" top="0.31496062992125984" bottom="0.98425196850393704" header="0.43307086614173229" footer="0.59055118110236227"/>
  <pageSetup orientation="portrait"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2017-08-27T15:34:43Z</dcterms:modified>
  <cp:category>Engineering Spreadsheets</cp:category>
</cp:coreProperties>
</file>