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948" yWindow="960" windowWidth="14856" windowHeight="12468" tabRatio="861" activeTab="1"/>
  </bookViews>
  <sheets>
    <sheet name="READ ME" sheetId="26" r:id="rId1"/>
    <sheet name="ANALYSIS" sheetId="25" r:id="rId2"/>
  </sheets>
  <definedNames>
    <definedName name="_xlnm.Print_Area" localSheetId="1">ANALYSIS!$A$8:$K$57</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26" l="1"/>
  <c r="C20" i="25" l="1"/>
  <c r="BJ12" i="25"/>
  <c r="BK12" i="25"/>
  <c r="BL12" i="25"/>
  <c r="BM12" i="25"/>
  <c r="BN12" i="25"/>
  <c r="BO12" i="25"/>
  <c r="BP12" i="25"/>
  <c r="BQ12" i="25"/>
  <c r="BR12" i="25"/>
  <c r="BS12" i="25"/>
  <c r="BT12" i="25"/>
  <c r="BU12" i="25"/>
  <c r="BV12" i="25"/>
  <c r="BW12" i="25"/>
  <c r="BX12" i="25"/>
  <c r="BY12" i="25"/>
  <c r="BZ12" i="25"/>
  <c r="CA12" i="25"/>
  <c r="CB12" i="25"/>
  <c r="CC12" i="25"/>
  <c r="CD12" i="25"/>
  <c r="CE12" i="25"/>
  <c r="CF12" i="25"/>
  <c r="CG12" i="25"/>
  <c r="CH12" i="25"/>
  <c r="CI12" i="25"/>
  <c r="CJ12" i="25"/>
  <c r="CK12" i="25"/>
  <c r="CL12" i="25"/>
  <c r="CM12" i="25"/>
  <c r="CN12" i="25"/>
  <c r="BI12" i="25"/>
  <c r="Z14" i="25"/>
  <c r="AA14" i="25"/>
  <c r="AB14" i="25"/>
  <c r="AZ14" i="25" s="1"/>
  <c r="AC14" i="25"/>
  <c r="AD14" i="25"/>
  <c r="AE14" i="25"/>
  <c r="AF14" i="25"/>
  <c r="AG14" i="25"/>
  <c r="AH14" i="25"/>
  <c r="AI14" i="25"/>
  <c r="AJ14" i="25"/>
  <c r="AK14" i="25"/>
  <c r="AL14" i="25"/>
  <c r="AM14" i="25"/>
  <c r="AN14" i="25"/>
  <c r="AO14" i="25"/>
  <c r="AP14" i="25"/>
  <c r="AQ14" i="25"/>
  <c r="AS14" i="25"/>
  <c r="GB14" i="25"/>
  <c r="GC14" i="25"/>
  <c r="GD14" i="25"/>
  <c r="GE14" i="25"/>
  <c r="GF14" i="25"/>
  <c r="GG14" i="25"/>
  <c r="GH14" i="25"/>
  <c r="GI14" i="25"/>
  <c r="GR14" i="25"/>
  <c r="GS14" i="25"/>
  <c r="GT14" i="25"/>
  <c r="GU14" i="25"/>
  <c r="GV14" i="25"/>
  <c r="GW14" i="25"/>
  <c r="GX14" i="25"/>
  <c r="GY14" i="25"/>
  <c r="GZ14" i="25"/>
  <c r="HA14" i="25"/>
  <c r="HB14" i="25"/>
  <c r="HC14" i="25"/>
  <c r="HD14" i="25"/>
  <c r="HE14" i="25"/>
  <c r="HF14" i="25"/>
  <c r="HG14" i="25"/>
  <c r="HI14" i="25"/>
  <c r="HJ14" i="25"/>
  <c r="HK14" i="25"/>
  <c r="HL14" i="25"/>
  <c r="HM14" i="25"/>
  <c r="HN14" i="25"/>
  <c r="HO14" i="25"/>
  <c r="HP14" i="25"/>
  <c r="HQ14" i="25"/>
  <c r="HR14" i="25"/>
  <c r="HS14" i="25"/>
  <c r="HT14" i="25"/>
  <c r="HU14" i="25"/>
  <c r="HV14" i="25"/>
  <c r="HW14" i="25"/>
  <c r="HX14" i="25"/>
  <c r="HY14" i="25"/>
  <c r="HZ14" i="25"/>
  <c r="IA14" i="25"/>
  <c r="IB14" i="25"/>
  <c r="IC14" i="25"/>
  <c r="ID14" i="25"/>
  <c r="IE14" i="25"/>
  <c r="IF14" i="25"/>
  <c r="IG14" i="25"/>
  <c r="IH14" i="25"/>
  <c r="II14" i="25"/>
  <c r="IJ14" i="25"/>
  <c r="IK14" i="25"/>
  <c r="IL14" i="25"/>
  <c r="IM14" i="25"/>
  <c r="IN14" i="25"/>
  <c r="IP14" i="25"/>
  <c r="IQ14" i="25"/>
  <c r="JO14" i="25" s="1"/>
  <c r="IR14" i="25"/>
  <c r="JP14" i="25" s="1"/>
  <c r="IS14" i="25"/>
  <c r="IT14" i="25"/>
  <c r="JR14" i="25" s="1"/>
  <c r="IU14" i="25"/>
  <c r="JS14" i="25" s="1"/>
  <c r="IV14" i="25"/>
  <c r="IW14" i="25"/>
  <c r="JF14" i="25"/>
  <c r="JG14" i="25"/>
  <c r="JH14" i="25"/>
  <c r="JI14" i="25"/>
  <c r="JJ14" i="25"/>
  <c r="JK14" i="25"/>
  <c r="JL14" i="25"/>
  <c r="JM14" i="25"/>
  <c r="JN14" i="25"/>
  <c r="JQ14" i="25"/>
  <c r="JT14" i="25"/>
  <c r="JU14" i="25"/>
  <c r="JW14" i="25"/>
  <c r="JX14" i="25"/>
  <c r="KV14" i="25" s="1"/>
  <c r="JY14" i="25"/>
  <c r="KW14" i="25" s="1"/>
  <c r="JZ14" i="25"/>
  <c r="KX14" i="25" s="1"/>
  <c r="KA14" i="25"/>
  <c r="KY14" i="25" s="1"/>
  <c r="KB14" i="25"/>
  <c r="KZ14" i="25" s="1"/>
  <c r="KC14" i="25"/>
  <c r="LA14" i="25" s="1"/>
  <c r="KD14" i="25"/>
  <c r="KE14" i="25"/>
  <c r="KF14" i="25"/>
  <c r="KG14" i="25"/>
  <c r="KH14" i="25"/>
  <c r="KI14" i="25"/>
  <c r="KJ14" i="25"/>
  <c r="KK14" i="25"/>
  <c r="KL14" i="25"/>
  <c r="KM14" i="25"/>
  <c r="KN14" i="25"/>
  <c r="KO14" i="25"/>
  <c r="KP14" i="25"/>
  <c r="KQ14" i="25"/>
  <c r="KR14" i="25"/>
  <c r="KS14" i="25"/>
  <c r="KT14" i="25"/>
  <c r="KU14" i="25"/>
  <c r="LB14" i="25"/>
  <c r="Z15" i="25"/>
  <c r="AA15" i="25"/>
  <c r="AB15" i="25"/>
  <c r="AC15" i="25"/>
  <c r="AD15" i="25"/>
  <c r="AE15" i="25"/>
  <c r="AF15" i="25"/>
  <c r="AG15" i="25"/>
  <c r="AH15" i="25"/>
  <c r="AI15" i="25"/>
  <c r="AJ15" i="25"/>
  <c r="AK15" i="25"/>
  <c r="AL15" i="25"/>
  <c r="AM15" i="25"/>
  <c r="AN15" i="25"/>
  <c r="AO15" i="25"/>
  <c r="AP15" i="25"/>
  <c r="AQ15" i="25"/>
  <c r="AS15" i="25"/>
  <c r="GB15" i="25"/>
  <c r="GC15" i="25"/>
  <c r="GD15" i="25"/>
  <c r="GE15" i="25"/>
  <c r="GF15" i="25"/>
  <c r="GG15" i="25"/>
  <c r="GH15" i="25"/>
  <c r="GI15" i="25"/>
  <c r="GR15" i="25"/>
  <c r="GS15" i="25"/>
  <c r="GT15" i="25"/>
  <c r="GU15" i="25"/>
  <c r="GV15" i="25"/>
  <c r="GW15" i="25"/>
  <c r="GX15" i="25"/>
  <c r="GY15" i="25"/>
  <c r="GZ15" i="25"/>
  <c r="HA15" i="25"/>
  <c r="HB15" i="25"/>
  <c r="HC15" i="25"/>
  <c r="HD15" i="25"/>
  <c r="HE15" i="25"/>
  <c r="HF15" i="25"/>
  <c r="HG15" i="25"/>
  <c r="HI15" i="25"/>
  <c r="HJ15" i="25"/>
  <c r="HK15" i="25"/>
  <c r="HL15" i="25"/>
  <c r="HM15" i="25"/>
  <c r="HN15" i="25"/>
  <c r="HO15" i="25"/>
  <c r="HP15" i="25"/>
  <c r="HQ15" i="25"/>
  <c r="HR15" i="25"/>
  <c r="HS15" i="25"/>
  <c r="HT15" i="25"/>
  <c r="HU15" i="25"/>
  <c r="HV15" i="25"/>
  <c r="HW15" i="25"/>
  <c r="HX15" i="25"/>
  <c r="HY15" i="25"/>
  <c r="HZ15" i="25"/>
  <c r="IA15" i="25"/>
  <c r="IB15" i="25"/>
  <c r="IC15" i="25"/>
  <c r="ID15" i="25"/>
  <c r="IE15" i="25"/>
  <c r="IF15" i="25"/>
  <c r="IG15" i="25"/>
  <c r="IH15" i="25"/>
  <c r="II15" i="25"/>
  <c r="IJ15" i="25"/>
  <c r="IK15" i="25"/>
  <c r="IL15" i="25"/>
  <c r="IM15" i="25"/>
  <c r="IN15" i="25"/>
  <c r="IP15" i="25"/>
  <c r="IQ15" i="25"/>
  <c r="IR15" i="25"/>
  <c r="IS15" i="25"/>
  <c r="IT15" i="25"/>
  <c r="IU15" i="25"/>
  <c r="JS15" i="25" s="1"/>
  <c r="IV15" i="25"/>
  <c r="JT15" i="25" s="1"/>
  <c r="IW15" i="25"/>
  <c r="JU15" i="25" s="1"/>
  <c r="JF15" i="25"/>
  <c r="JG15" i="25"/>
  <c r="JH15" i="25"/>
  <c r="JI15" i="25"/>
  <c r="JJ15" i="25"/>
  <c r="JK15" i="25"/>
  <c r="JL15" i="25"/>
  <c r="JM15" i="25"/>
  <c r="JN15" i="25"/>
  <c r="JO15" i="25"/>
  <c r="JP15" i="25"/>
  <c r="JQ15" i="25"/>
  <c r="JR15" i="25"/>
  <c r="JW15" i="25"/>
  <c r="JX15" i="25"/>
  <c r="KV15" i="25" s="1"/>
  <c r="JY15" i="25"/>
  <c r="KW15" i="25" s="1"/>
  <c r="JZ15" i="25"/>
  <c r="KA15" i="25"/>
  <c r="KB15" i="25"/>
  <c r="KZ15" i="25" s="1"/>
  <c r="KC15" i="25"/>
  <c r="KD15" i="25"/>
  <c r="KE15" i="25"/>
  <c r="KF15" i="25"/>
  <c r="KG15" i="25"/>
  <c r="KH15" i="25"/>
  <c r="KI15" i="25"/>
  <c r="KJ15" i="25"/>
  <c r="KK15" i="25"/>
  <c r="KL15" i="25"/>
  <c r="KM15" i="25"/>
  <c r="KN15" i="25"/>
  <c r="KO15" i="25"/>
  <c r="KP15" i="25"/>
  <c r="KQ15" i="25"/>
  <c r="KR15" i="25"/>
  <c r="KS15" i="25"/>
  <c r="KT15" i="25"/>
  <c r="KU15" i="25"/>
  <c r="KX15" i="25"/>
  <c r="KY15" i="25"/>
  <c r="LA15" i="25"/>
  <c r="LB15" i="25"/>
  <c r="Z16" i="25"/>
  <c r="AA16" i="25"/>
  <c r="AB16" i="25"/>
  <c r="AC16" i="25"/>
  <c r="AD16" i="25"/>
  <c r="AE16" i="25"/>
  <c r="AF16" i="25"/>
  <c r="AG16" i="25"/>
  <c r="AH16" i="25"/>
  <c r="AI16" i="25"/>
  <c r="AJ16" i="25"/>
  <c r="AK16" i="25"/>
  <c r="AL16" i="25"/>
  <c r="AM16" i="25"/>
  <c r="AN16" i="25"/>
  <c r="AO16" i="25"/>
  <c r="AP16" i="25"/>
  <c r="AQ16" i="25"/>
  <c r="AS16" i="25"/>
  <c r="GB16" i="25"/>
  <c r="GC16" i="25"/>
  <c r="GD16" i="25"/>
  <c r="GE16" i="25"/>
  <c r="GF16" i="25"/>
  <c r="GG16" i="25"/>
  <c r="GH16" i="25"/>
  <c r="GI16" i="25"/>
  <c r="GR16" i="25"/>
  <c r="GS16" i="25"/>
  <c r="GT16" i="25"/>
  <c r="GU16" i="25"/>
  <c r="GV16" i="25"/>
  <c r="GW16" i="25"/>
  <c r="GX16" i="25"/>
  <c r="GY16" i="25"/>
  <c r="GZ16" i="25"/>
  <c r="HA16" i="25"/>
  <c r="HB16" i="25"/>
  <c r="HC16" i="25"/>
  <c r="HD16" i="25"/>
  <c r="HE16" i="25"/>
  <c r="HF16" i="25"/>
  <c r="HG16" i="25"/>
  <c r="HI16" i="25"/>
  <c r="IG16" i="25" s="1"/>
  <c r="HJ16" i="25"/>
  <c r="HK16" i="25"/>
  <c r="HL16" i="25"/>
  <c r="HM16" i="25"/>
  <c r="HN16" i="25"/>
  <c r="HO16" i="25"/>
  <c r="HP16" i="25"/>
  <c r="HQ16" i="25"/>
  <c r="HR16" i="25"/>
  <c r="HS16" i="25"/>
  <c r="HT16" i="25"/>
  <c r="HU16" i="25"/>
  <c r="HV16" i="25"/>
  <c r="HW16" i="25"/>
  <c r="HX16" i="25"/>
  <c r="HY16" i="25"/>
  <c r="HZ16" i="25"/>
  <c r="IA16" i="25"/>
  <c r="IB16" i="25"/>
  <c r="IC16" i="25"/>
  <c r="ID16" i="25"/>
  <c r="IE16" i="25"/>
  <c r="IF16" i="25"/>
  <c r="IH16" i="25"/>
  <c r="II16" i="25"/>
  <c r="IJ16" i="25"/>
  <c r="IK16" i="25"/>
  <c r="IL16" i="25"/>
  <c r="IM16" i="25"/>
  <c r="IN16" i="25"/>
  <c r="IP16" i="25"/>
  <c r="JN16" i="25" s="1"/>
  <c r="IQ16" i="25"/>
  <c r="JO16" i="25" s="1"/>
  <c r="IR16" i="25"/>
  <c r="JP16" i="25" s="1"/>
  <c r="IS16" i="25"/>
  <c r="JQ16" i="25" s="1"/>
  <c r="IT16" i="25"/>
  <c r="IU16" i="25"/>
  <c r="IV16" i="25"/>
  <c r="JT16" i="25" s="1"/>
  <c r="IW16" i="25"/>
  <c r="JU16" i="25" s="1"/>
  <c r="JF16" i="25"/>
  <c r="JG16" i="25"/>
  <c r="JH16" i="25"/>
  <c r="JI16" i="25"/>
  <c r="JJ16" i="25"/>
  <c r="JK16" i="25"/>
  <c r="JL16" i="25"/>
  <c r="JM16" i="25"/>
  <c r="JR16" i="25"/>
  <c r="JS16" i="25"/>
  <c r="JW16" i="25"/>
  <c r="JX16" i="25"/>
  <c r="JY16" i="25"/>
  <c r="JZ16" i="25"/>
  <c r="KA16" i="25"/>
  <c r="KB16" i="25"/>
  <c r="KC16" i="25"/>
  <c r="LA16" i="25" s="1"/>
  <c r="KD16" i="25"/>
  <c r="KE16" i="25"/>
  <c r="KF16" i="25"/>
  <c r="KG16" i="25"/>
  <c r="KH16" i="25"/>
  <c r="KI16" i="25"/>
  <c r="KJ16" i="25"/>
  <c r="KK16" i="25"/>
  <c r="KL16" i="25"/>
  <c r="KM16" i="25"/>
  <c r="KN16" i="25"/>
  <c r="KO16" i="25"/>
  <c r="KP16" i="25"/>
  <c r="KQ16" i="25"/>
  <c r="KR16" i="25"/>
  <c r="KS16" i="25"/>
  <c r="KT16" i="25"/>
  <c r="KU16" i="25"/>
  <c r="KV16" i="25"/>
  <c r="KW16" i="25"/>
  <c r="KX16" i="25"/>
  <c r="KY16" i="25"/>
  <c r="KZ16" i="25"/>
  <c r="LB16" i="25"/>
  <c r="Z17" i="25"/>
  <c r="AA17" i="25"/>
  <c r="AB17" i="25"/>
  <c r="AC17" i="25"/>
  <c r="AD17" i="25"/>
  <c r="AE17" i="25"/>
  <c r="AF17" i="25"/>
  <c r="AG17" i="25"/>
  <c r="AH17" i="25"/>
  <c r="AI17" i="25"/>
  <c r="AJ17" i="25"/>
  <c r="AK17" i="25"/>
  <c r="AL17" i="25"/>
  <c r="AM17" i="25"/>
  <c r="AN17" i="25"/>
  <c r="AO17" i="25"/>
  <c r="AP17" i="25"/>
  <c r="AQ17" i="25"/>
  <c r="AS17" i="25"/>
  <c r="GB17" i="25"/>
  <c r="GC17" i="25"/>
  <c r="GD17" i="25"/>
  <c r="GE17" i="25"/>
  <c r="GF17" i="25"/>
  <c r="GG17" i="25"/>
  <c r="GH17" i="25"/>
  <c r="GI17" i="25"/>
  <c r="GR17" i="25"/>
  <c r="GS17" i="25"/>
  <c r="GT17" i="25"/>
  <c r="GU17" i="25"/>
  <c r="GV17" i="25"/>
  <c r="GW17" i="25"/>
  <c r="GX17" i="25"/>
  <c r="GY17" i="25"/>
  <c r="GZ17" i="25"/>
  <c r="HA17" i="25"/>
  <c r="HB17" i="25"/>
  <c r="HC17" i="25"/>
  <c r="HD17" i="25"/>
  <c r="HE17" i="25"/>
  <c r="HF17" i="25"/>
  <c r="HG17" i="25"/>
  <c r="HI17" i="25"/>
  <c r="HJ17" i="25"/>
  <c r="HK17" i="25"/>
  <c r="HL17" i="25"/>
  <c r="HM17" i="25"/>
  <c r="HN17" i="25"/>
  <c r="IL17" i="25" s="1"/>
  <c r="HO17" i="25"/>
  <c r="IM17" i="25" s="1"/>
  <c r="HP17" i="25"/>
  <c r="HQ17" i="25"/>
  <c r="HR17" i="25"/>
  <c r="HS17" i="25"/>
  <c r="HT17" i="25"/>
  <c r="HU17" i="25"/>
  <c r="HV17" i="25"/>
  <c r="HW17" i="25"/>
  <c r="HX17" i="25"/>
  <c r="HY17" i="25"/>
  <c r="HZ17" i="25"/>
  <c r="IA17" i="25"/>
  <c r="IB17" i="25"/>
  <c r="IC17" i="25"/>
  <c r="ID17" i="25"/>
  <c r="IE17" i="25"/>
  <c r="IF17" i="25"/>
  <c r="IG17" i="25"/>
  <c r="IH17" i="25"/>
  <c r="II17" i="25"/>
  <c r="IJ17" i="25"/>
  <c r="IK17" i="25"/>
  <c r="IN17" i="25"/>
  <c r="IP17" i="25"/>
  <c r="IQ17" i="25"/>
  <c r="IR17" i="25"/>
  <c r="IS17" i="25"/>
  <c r="IT17" i="25"/>
  <c r="IU17" i="25"/>
  <c r="JS17" i="25" s="1"/>
  <c r="IV17" i="25"/>
  <c r="JT17" i="25" s="1"/>
  <c r="IW17" i="25"/>
  <c r="JU17" i="25" s="1"/>
  <c r="JF17" i="25"/>
  <c r="JG17" i="25"/>
  <c r="JH17" i="25"/>
  <c r="JI17" i="25"/>
  <c r="JJ17" i="25"/>
  <c r="JK17" i="25"/>
  <c r="JL17" i="25"/>
  <c r="JM17" i="25"/>
  <c r="JN17" i="25"/>
  <c r="JO17" i="25"/>
  <c r="JP17" i="25"/>
  <c r="JQ17" i="25"/>
  <c r="JR17" i="25"/>
  <c r="JW17" i="25"/>
  <c r="KU17" i="25" s="1"/>
  <c r="JX17" i="25"/>
  <c r="JY17" i="25"/>
  <c r="JZ17" i="25"/>
  <c r="KA17" i="25"/>
  <c r="KB17" i="25"/>
  <c r="KC17" i="25"/>
  <c r="LA17" i="25" s="1"/>
  <c r="KD17" i="25"/>
  <c r="LB17" i="25" s="1"/>
  <c r="KE17" i="25"/>
  <c r="KF17" i="25"/>
  <c r="KG17" i="25"/>
  <c r="KH17" i="25"/>
  <c r="KI17" i="25"/>
  <c r="KJ17" i="25"/>
  <c r="KK17" i="25"/>
  <c r="KL17" i="25"/>
  <c r="KM17" i="25"/>
  <c r="KN17" i="25"/>
  <c r="KO17" i="25"/>
  <c r="KP17" i="25"/>
  <c r="KQ17" i="25"/>
  <c r="KR17" i="25"/>
  <c r="KS17" i="25"/>
  <c r="KT17" i="25"/>
  <c r="KV17" i="25"/>
  <c r="KW17" i="25"/>
  <c r="KX17" i="25"/>
  <c r="KY17" i="25"/>
  <c r="KZ17" i="25"/>
  <c r="Z18" i="25"/>
  <c r="AA18" i="25"/>
  <c r="AB18" i="25"/>
  <c r="AC18" i="25"/>
  <c r="AD18" i="25"/>
  <c r="AE18" i="25"/>
  <c r="AF18" i="25"/>
  <c r="AG18" i="25"/>
  <c r="AH18" i="25"/>
  <c r="AI18" i="25"/>
  <c r="AJ18" i="25"/>
  <c r="AK18" i="25"/>
  <c r="AL18" i="25"/>
  <c r="AM18" i="25"/>
  <c r="AN18" i="25"/>
  <c r="AO18" i="25"/>
  <c r="AP18" i="25"/>
  <c r="AQ18" i="25"/>
  <c r="AS18" i="25"/>
  <c r="GB18" i="25"/>
  <c r="GC18" i="25"/>
  <c r="GD18" i="25"/>
  <c r="GE18" i="25"/>
  <c r="GF18" i="25"/>
  <c r="GG18" i="25"/>
  <c r="GH18" i="25"/>
  <c r="GI18" i="25"/>
  <c r="GR18" i="25"/>
  <c r="GS18" i="25"/>
  <c r="GT18" i="25"/>
  <c r="GU18" i="25"/>
  <c r="GV18" i="25"/>
  <c r="GW18" i="25"/>
  <c r="GX18" i="25"/>
  <c r="GY18" i="25"/>
  <c r="GZ18" i="25"/>
  <c r="HA18" i="25"/>
  <c r="HB18" i="25"/>
  <c r="HC18" i="25"/>
  <c r="HD18" i="25"/>
  <c r="HE18" i="25"/>
  <c r="HF18" i="25"/>
  <c r="HG18" i="25"/>
  <c r="HI18" i="25"/>
  <c r="IG18" i="25" s="1"/>
  <c r="HJ18" i="25"/>
  <c r="HK18" i="25"/>
  <c r="II18" i="25" s="1"/>
  <c r="HL18" i="25"/>
  <c r="HM18" i="25"/>
  <c r="IK18" i="25" s="1"/>
  <c r="HN18" i="25"/>
  <c r="IL18" i="25" s="1"/>
  <c r="HO18" i="25"/>
  <c r="IM18" i="25" s="1"/>
  <c r="HP18" i="25"/>
  <c r="HQ18" i="25"/>
  <c r="HR18" i="25"/>
  <c r="HS18" i="25"/>
  <c r="HT18" i="25"/>
  <c r="HU18" i="25"/>
  <c r="HV18" i="25"/>
  <c r="HW18" i="25"/>
  <c r="HX18" i="25"/>
  <c r="HY18" i="25"/>
  <c r="HZ18" i="25"/>
  <c r="IA18" i="25"/>
  <c r="IB18" i="25"/>
  <c r="IC18" i="25"/>
  <c r="ID18" i="25"/>
  <c r="IE18" i="25"/>
  <c r="IF18" i="25"/>
  <c r="IH18" i="25"/>
  <c r="IJ18" i="25"/>
  <c r="IN18" i="25"/>
  <c r="IP18" i="25"/>
  <c r="JN18" i="25" s="1"/>
  <c r="IQ18" i="25"/>
  <c r="JO18" i="25" s="1"/>
  <c r="IR18" i="25"/>
  <c r="IS18" i="25"/>
  <c r="IT18" i="25"/>
  <c r="IU18" i="25"/>
  <c r="JS18" i="25" s="1"/>
  <c r="IV18" i="25"/>
  <c r="JT18" i="25" s="1"/>
  <c r="IW18" i="25"/>
  <c r="JF18" i="25"/>
  <c r="JG18" i="25"/>
  <c r="JH18" i="25"/>
  <c r="JI18" i="25"/>
  <c r="JJ18" i="25"/>
  <c r="JK18" i="25"/>
  <c r="JL18" i="25"/>
  <c r="JM18" i="25"/>
  <c r="JP18" i="25"/>
  <c r="JQ18" i="25"/>
  <c r="JR18" i="25"/>
  <c r="JU18" i="25"/>
  <c r="JW18" i="25"/>
  <c r="JX18" i="25"/>
  <c r="JY18" i="25"/>
  <c r="JZ18" i="25"/>
  <c r="KA18" i="25"/>
  <c r="KB18" i="25"/>
  <c r="KZ18" i="25" s="1"/>
  <c r="KC18" i="25"/>
  <c r="KD18" i="25"/>
  <c r="LB18" i="25" s="1"/>
  <c r="KE18" i="25"/>
  <c r="KF18" i="25"/>
  <c r="KG18" i="25"/>
  <c r="KH18" i="25"/>
  <c r="KI18" i="25"/>
  <c r="KJ18" i="25"/>
  <c r="KK18" i="25"/>
  <c r="KL18" i="25"/>
  <c r="KM18" i="25"/>
  <c r="KN18" i="25"/>
  <c r="KO18" i="25"/>
  <c r="KP18" i="25"/>
  <c r="KQ18" i="25"/>
  <c r="KR18" i="25"/>
  <c r="KS18" i="25"/>
  <c r="KT18" i="25"/>
  <c r="KU18" i="25"/>
  <c r="KV18" i="25"/>
  <c r="KW18" i="25"/>
  <c r="KX18" i="25"/>
  <c r="KY18" i="25"/>
  <c r="LA18" i="25"/>
  <c r="Z19" i="25"/>
  <c r="AA19" i="25"/>
  <c r="AB19" i="25"/>
  <c r="AC19" i="25"/>
  <c r="AD19" i="25"/>
  <c r="AE19" i="25"/>
  <c r="AF19" i="25"/>
  <c r="AG19" i="25"/>
  <c r="AH19" i="25"/>
  <c r="AI19" i="25"/>
  <c r="AJ19" i="25"/>
  <c r="AK19" i="25"/>
  <c r="AL19" i="25"/>
  <c r="AM19" i="25"/>
  <c r="AN19" i="25"/>
  <c r="AO19" i="25"/>
  <c r="AP19" i="25"/>
  <c r="AQ19" i="25"/>
  <c r="AS19" i="25"/>
  <c r="GB19" i="25"/>
  <c r="GC19" i="25"/>
  <c r="GD19" i="25"/>
  <c r="GE19" i="25"/>
  <c r="GF19" i="25"/>
  <c r="GG19" i="25"/>
  <c r="GH19" i="25"/>
  <c r="GI19" i="25"/>
  <c r="GR19" i="25"/>
  <c r="GS19" i="25"/>
  <c r="GT19" i="25"/>
  <c r="GU19" i="25"/>
  <c r="GV19" i="25"/>
  <c r="GW19" i="25"/>
  <c r="GX19" i="25"/>
  <c r="GY19" i="25"/>
  <c r="GZ19" i="25"/>
  <c r="HA19" i="25"/>
  <c r="HB19" i="25"/>
  <c r="HC19" i="25"/>
  <c r="HD19" i="25"/>
  <c r="HE19" i="25"/>
  <c r="HF19" i="25"/>
  <c r="HG19" i="25"/>
  <c r="HI19" i="25"/>
  <c r="HJ19" i="25"/>
  <c r="HK19" i="25"/>
  <c r="HL19" i="25"/>
  <c r="HM19" i="25"/>
  <c r="IK19" i="25" s="1"/>
  <c r="HN19" i="25"/>
  <c r="IL19" i="25" s="1"/>
  <c r="HO19" i="25"/>
  <c r="HP19" i="25"/>
  <c r="IN19" i="25" s="1"/>
  <c r="HQ19" i="25"/>
  <c r="HR19" i="25"/>
  <c r="HS19" i="25"/>
  <c r="HT19" i="25"/>
  <c r="HU19" i="25"/>
  <c r="HV19" i="25"/>
  <c r="HW19" i="25"/>
  <c r="HX19" i="25"/>
  <c r="HY19" i="25"/>
  <c r="HZ19" i="25"/>
  <c r="IA19" i="25"/>
  <c r="IB19" i="25"/>
  <c r="IC19" i="25"/>
  <c r="ID19" i="25"/>
  <c r="IE19" i="25"/>
  <c r="IF19" i="25"/>
  <c r="IG19" i="25"/>
  <c r="IH19" i="25"/>
  <c r="II19" i="25"/>
  <c r="IJ19" i="25"/>
  <c r="IM19" i="25"/>
  <c r="IP19" i="25"/>
  <c r="IQ19" i="25"/>
  <c r="IR19" i="25"/>
  <c r="IS19" i="25"/>
  <c r="IT19" i="25"/>
  <c r="IU19" i="25"/>
  <c r="JS19" i="25" s="1"/>
  <c r="IV19" i="25"/>
  <c r="JT19" i="25" s="1"/>
  <c r="IW19" i="25"/>
  <c r="JF19" i="25"/>
  <c r="JG19" i="25"/>
  <c r="JH19" i="25"/>
  <c r="JI19" i="25"/>
  <c r="JJ19" i="25"/>
  <c r="JK19" i="25"/>
  <c r="JL19" i="25"/>
  <c r="JM19" i="25"/>
  <c r="JN19" i="25"/>
  <c r="JO19" i="25"/>
  <c r="JP19" i="25"/>
  <c r="JQ19" i="25"/>
  <c r="JR19" i="25"/>
  <c r="JU19" i="25"/>
  <c r="JW19" i="25"/>
  <c r="JX19" i="25"/>
  <c r="JY19" i="25"/>
  <c r="JZ19" i="25"/>
  <c r="KA19" i="25"/>
  <c r="KB19" i="25"/>
  <c r="KC19" i="25"/>
  <c r="LA19" i="25" s="1"/>
  <c r="KD19" i="25"/>
  <c r="LB19" i="25" s="1"/>
  <c r="KE19" i="25"/>
  <c r="KF19" i="25"/>
  <c r="KG19" i="25"/>
  <c r="KH19" i="25"/>
  <c r="KI19" i="25"/>
  <c r="KJ19" i="25"/>
  <c r="KK19" i="25"/>
  <c r="KL19" i="25"/>
  <c r="KM19" i="25"/>
  <c r="KN19" i="25"/>
  <c r="KO19" i="25"/>
  <c r="KP19" i="25"/>
  <c r="KQ19" i="25"/>
  <c r="KR19" i="25"/>
  <c r="KS19" i="25"/>
  <c r="KT19" i="25"/>
  <c r="KU19" i="25"/>
  <c r="KV19" i="25"/>
  <c r="KW19" i="25"/>
  <c r="KX19" i="25"/>
  <c r="KY19" i="25"/>
  <c r="KZ19" i="25"/>
  <c r="Z20" i="25"/>
  <c r="AA20" i="25"/>
  <c r="AB20" i="25"/>
  <c r="AC20" i="25"/>
  <c r="AD20" i="25"/>
  <c r="AE20" i="25"/>
  <c r="AF20" i="25"/>
  <c r="AG20" i="25"/>
  <c r="AH20" i="25"/>
  <c r="AI20" i="25"/>
  <c r="AJ20" i="25"/>
  <c r="AK20" i="25"/>
  <c r="AL20" i="25"/>
  <c r="AM20" i="25"/>
  <c r="AN20" i="25"/>
  <c r="AO20" i="25"/>
  <c r="AP20" i="25"/>
  <c r="AQ20" i="25"/>
  <c r="AS20" i="25"/>
  <c r="GB20" i="25"/>
  <c r="GC20" i="25"/>
  <c r="GD20" i="25"/>
  <c r="GE20" i="25"/>
  <c r="GF20" i="25"/>
  <c r="GG20" i="25"/>
  <c r="GH20" i="25"/>
  <c r="GI20" i="25"/>
  <c r="GR20" i="25"/>
  <c r="GS20" i="25"/>
  <c r="GT20" i="25"/>
  <c r="GU20" i="25"/>
  <c r="GV20" i="25"/>
  <c r="GW20" i="25"/>
  <c r="GX20" i="25"/>
  <c r="GY20" i="25"/>
  <c r="GZ20" i="25"/>
  <c r="HA20" i="25"/>
  <c r="HB20" i="25"/>
  <c r="HC20" i="25"/>
  <c r="HD20" i="25"/>
  <c r="HE20" i="25"/>
  <c r="HF20" i="25"/>
  <c r="HG20" i="25"/>
  <c r="HI20" i="25"/>
  <c r="HJ20" i="25"/>
  <c r="HK20" i="25"/>
  <c r="HL20" i="25"/>
  <c r="IJ20" i="25" s="1"/>
  <c r="HM20" i="25"/>
  <c r="HN20" i="25"/>
  <c r="IL20" i="25" s="1"/>
  <c r="HO20" i="25"/>
  <c r="HP20" i="25"/>
  <c r="HQ20" i="25"/>
  <c r="HR20" i="25"/>
  <c r="HS20" i="25"/>
  <c r="HT20" i="25"/>
  <c r="HU20" i="25"/>
  <c r="HV20" i="25"/>
  <c r="HW20" i="25"/>
  <c r="HX20" i="25"/>
  <c r="HY20" i="25"/>
  <c r="HZ20" i="25"/>
  <c r="IA20" i="25"/>
  <c r="IB20" i="25"/>
  <c r="IC20" i="25"/>
  <c r="ID20" i="25"/>
  <c r="IE20" i="25"/>
  <c r="IF20" i="25"/>
  <c r="IG20" i="25"/>
  <c r="IH20" i="25"/>
  <c r="II20" i="25"/>
  <c r="IK20" i="25"/>
  <c r="IM20" i="25"/>
  <c r="IN20" i="25"/>
  <c r="IP20" i="25"/>
  <c r="IQ20" i="25"/>
  <c r="JO20" i="25" s="1"/>
  <c r="IR20" i="25"/>
  <c r="JP20" i="25" s="1"/>
  <c r="IS20" i="25"/>
  <c r="JQ20" i="25" s="1"/>
  <c r="IT20" i="25"/>
  <c r="JR20" i="25" s="1"/>
  <c r="IU20" i="25"/>
  <c r="JS20" i="25" s="1"/>
  <c r="IV20" i="25"/>
  <c r="JT20" i="25" s="1"/>
  <c r="IW20" i="25"/>
  <c r="JF20" i="25"/>
  <c r="JG20" i="25"/>
  <c r="JH20" i="25"/>
  <c r="JI20" i="25"/>
  <c r="JJ20" i="25"/>
  <c r="JK20" i="25"/>
  <c r="JL20" i="25"/>
  <c r="JM20" i="25"/>
  <c r="JN20" i="25"/>
  <c r="JU20" i="25"/>
  <c r="JW20" i="25"/>
  <c r="JX20" i="25"/>
  <c r="KV20" i="25" s="1"/>
  <c r="JY20" i="25"/>
  <c r="KW20" i="25" s="1"/>
  <c r="JZ20" i="25"/>
  <c r="KX20" i="25" s="1"/>
  <c r="KA20" i="25"/>
  <c r="KY20" i="25" s="1"/>
  <c r="KB20" i="25"/>
  <c r="KC20" i="25"/>
  <c r="KD20" i="25"/>
  <c r="LB20" i="25" s="1"/>
  <c r="KE20" i="25"/>
  <c r="KF20" i="25"/>
  <c r="KG20" i="25"/>
  <c r="KH20" i="25"/>
  <c r="KI20" i="25"/>
  <c r="KJ20" i="25"/>
  <c r="KK20" i="25"/>
  <c r="KL20" i="25"/>
  <c r="KM20" i="25"/>
  <c r="KN20" i="25"/>
  <c r="KO20" i="25"/>
  <c r="KP20" i="25"/>
  <c r="KQ20" i="25"/>
  <c r="KR20" i="25"/>
  <c r="KS20" i="25"/>
  <c r="KT20" i="25"/>
  <c r="KU20" i="25"/>
  <c r="KZ20" i="25"/>
  <c r="LA20" i="25"/>
  <c r="Z21" i="25"/>
  <c r="AA21" i="25"/>
  <c r="AB21" i="25"/>
  <c r="AC21" i="25"/>
  <c r="AD21" i="25"/>
  <c r="AE21" i="25"/>
  <c r="AF21" i="25"/>
  <c r="AG21" i="25"/>
  <c r="AH21" i="25"/>
  <c r="AI21" i="25"/>
  <c r="AJ21" i="25"/>
  <c r="AK21" i="25"/>
  <c r="AL21" i="25"/>
  <c r="AM21" i="25"/>
  <c r="AN21" i="25"/>
  <c r="AO21" i="25"/>
  <c r="AP21" i="25"/>
  <c r="AQ21" i="25"/>
  <c r="AS21" i="25"/>
  <c r="GB21" i="25"/>
  <c r="GC21" i="25"/>
  <c r="GD21" i="25"/>
  <c r="GE21" i="25"/>
  <c r="GF21" i="25"/>
  <c r="GG21" i="25"/>
  <c r="GH21" i="25"/>
  <c r="GI21" i="25"/>
  <c r="GR21" i="25"/>
  <c r="GS21" i="25"/>
  <c r="GT21" i="25"/>
  <c r="GU21" i="25"/>
  <c r="GV21" i="25"/>
  <c r="GW21" i="25"/>
  <c r="GX21" i="25"/>
  <c r="GY21" i="25"/>
  <c r="GZ21" i="25"/>
  <c r="HA21" i="25"/>
  <c r="HB21" i="25"/>
  <c r="HC21" i="25"/>
  <c r="HD21" i="25"/>
  <c r="HE21" i="25"/>
  <c r="HF21" i="25"/>
  <c r="HG21" i="25"/>
  <c r="HI21" i="25"/>
  <c r="HJ21" i="25"/>
  <c r="HK21" i="25"/>
  <c r="HL21" i="25"/>
  <c r="HM21" i="25"/>
  <c r="HN21" i="25"/>
  <c r="HO21" i="25"/>
  <c r="HP21" i="25"/>
  <c r="HQ21" i="25"/>
  <c r="HR21" i="25"/>
  <c r="HS21" i="25"/>
  <c r="HT21" i="25"/>
  <c r="HU21" i="25"/>
  <c r="HV21" i="25"/>
  <c r="HW21" i="25"/>
  <c r="HX21" i="25"/>
  <c r="HY21" i="25"/>
  <c r="HZ21" i="25"/>
  <c r="IA21" i="25"/>
  <c r="IB21" i="25"/>
  <c r="IC21" i="25"/>
  <c r="ID21" i="25"/>
  <c r="IE21" i="25"/>
  <c r="IF21" i="25"/>
  <c r="IG21" i="25"/>
  <c r="IH21" i="25"/>
  <c r="II21" i="25"/>
  <c r="IJ21" i="25"/>
  <c r="IK21" i="25"/>
  <c r="IL21" i="25"/>
  <c r="IM21" i="25"/>
  <c r="IN21" i="25"/>
  <c r="IP21" i="25"/>
  <c r="IQ21" i="25"/>
  <c r="IR21" i="25"/>
  <c r="IS21" i="25"/>
  <c r="JQ21" i="25" s="1"/>
  <c r="IT21" i="25"/>
  <c r="IU21" i="25"/>
  <c r="IV21" i="25"/>
  <c r="IW21" i="25"/>
  <c r="JF21" i="25"/>
  <c r="JG21" i="25"/>
  <c r="JH21" i="25"/>
  <c r="JI21" i="25"/>
  <c r="JJ21" i="25"/>
  <c r="JK21" i="25"/>
  <c r="JL21" i="25"/>
  <c r="JM21" i="25"/>
  <c r="JN21" i="25"/>
  <c r="JO21" i="25"/>
  <c r="JP21" i="25"/>
  <c r="JR21" i="25"/>
  <c r="JS21" i="25"/>
  <c r="JT21" i="25"/>
  <c r="JU21" i="25"/>
  <c r="JW21" i="25"/>
  <c r="JX21" i="25"/>
  <c r="JY21" i="25"/>
  <c r="JZ21" i="25"/>
  <c r="KX21" i="25" s="1"/>
  <c r="KA21" i="25"/>
  <c r="KB21" i="25"/>
  <c r="KC21" i="25"/>
  <c r="LA21" i="25" s="1"/>
  <c r="KD21" i="25"/>
  <c r="KE21" i="25"/>
  <c r="KF21" i="25"/>
  <c r="KG21" i="25"/>
  <c r="KH21" i="25"/>
  <c r="KI21" i="25"/>
  <c r="KJ21" i="25"/>
  <c r="KK21" i="25"/>
  <c r="KL21" i="25"/>
  <c r="KM21" i="25"/>
  <c r="KN21" i="25"/>
  <c r="KO21" i="25"/>
  <c r="KP21" i="25"/>
  <c r="KQ21" i="25"/>
  <c r="KR21" i="25"/>
  <c r="KS21" i="25"/>
  <c r="KT21" i="25"/>
  <c r="KU21" i="25"/>
  <c r="KV21" i="25"/>
  <c r="KW21" i="25"/>
  <c r="KY21" i="25"/>
  <c r="KZ21" i="25"/>
  <c r="LB21" i="25"/>
  <c r="Z22" i="25"/>
  <c r="AA22" i="25"/>
  <c r="AB22" i="25"/>
  <c r="AC22" i="25"/>
  <c r="AD22" i="25"/>
  <c r="AE22" i="25"/>
  <c r="AF22" i="25"/>
  <c r="AG22" i="25"/>
  <c r="AH22" i="25"/>
  <c r="AI22" i="25"/>
  <c r="AJ22" i="25"/>
  <c r="AK22" i="25"/>
  <c r="AL22" i="25"/>
  <c r="AM22" i="25"/>
  <c r="AN22" i="25"/>
  <c r="AO22" i="25"/>
  <c r="AP22" i="25"/>
  <c r="AQ22" i="25"/>
  <c r="AS22" i="25"/>
  <c r="GB22" i="25"/>
  <c r="GC22" i="25"/>
  <c r="GD22" i="25"/>
  <c r="GE22" i="25"/>
  <c r="GF22" i="25"/>
  <c r="GG22" i="25"/>
  <c r="GH22" i="25"/>
  <c r="GI22" i="25"/>
  <c r="GR22" i="25"/>
  <c r="GS22" i="25"/>
  <c r="GT22" i="25"/>
  <c r="GU22" i="25"/>
  <c r="GV22" i="25"/>
  <c r="GW22" i="25"/>
  <c r="GX22" i="25"/>
  <c r="GY22" i="25"/>
  <c r="GZ22" i="25"/>
  <c r="HA22" i="25"/>
  <c r="HB22" i="25"/>
  <c r="HC22" i="25"/>
  <c r="HD22" i="25"/>
  <c r="HE22" i="25"/>
  <c r="HF22" i="25"/>
  <c r="HG22" i="25"/>
  <c r="HI22" i="25"/>
  <c r="HJ22" i="25"/>
  <c r="IH22" i="25" s="1"/>
  <c r="HK22" i="25"/>
  <c r="II22" i="25" s="1"/>
  <c r="HL22" i="25"/>
  <c r="IJ22" i="25" s="1"/>
  <c r="HM22" i="25"/>
  <c r="HN22" i="25"/>
  <c r="HO22" i="25"/>
  <c r="HP22" i="25"/>
  <c r="IN22" i="25" s="1"/>
  <c r="HQ22" i="25"/>
  <c r="HR22" i="25"/>
  <c r="HS22" i="25"/>
  <c r="HT22" i="25"/>
  <c r="HU22" i="25"/>
  <c r="HV22" i="25"/>
  <c r="HW22" i="25"/>
  <c r="HX22" i="25"/>
  <c r="HY22" i="25"/>
  <c r="HZ22" i="25"/>
  <c r="IA22" i="25"/>
  <c r="IB22" i="25"/>
  <c r="IC22" i="25"/>
  <c r="ID22" i="25"/>
  <c r="IE22" i="25"/>
  <c r="IF22" i="25"/>
  <c r="IG22" i="25"/>
  <c r="IK22" i="25"/>
  <c r="IL22" i="25"/>
  <c r="IM22" i="25"/>
  <c r="IP22" i="25"/>
  <c r="IQ22" i="25"/>
  <c r="IR22" i="25"/>
  <c r="JP22" i="25" s="1"/>
  <c r="IS22" i="25"/>
  <c r="IT22" i="25"/>
  <c r="JR22" i="25" s="1"/>
  <c r="IU22" i="25"/>
  <c r="IV22" i="25"/>
  <c r="IW22" i="25"/>
  <c r="JF22" i="25"/>
  <c r="JG22" i="25"/>
  <c r="JH22" i="25"/>
  <c r="JI22" i="25"/>
  <c r="JJ22" i="25"/>
  <c r="JK22" i="25"/>
  <c r="JL22" i="25"/>
  <c r="JM22" i="25"/>
  <c r="JN22" i="25"/>
  <c r="JO22" i="25"/>
  <c r="JQ22" i="25"/>
  <c r="JS22" i="25"/>
  <c r="JT22" i="25"/>
  <c r="JU22" i="25"/>
  <c r="JW22" i="25"/>
  <c r="JX22" i="25"/>
  <c r="JY22" i="25"/>
  <c r="JZ22" i="25"/>
  <c r="KA22" i="25"/>
  <c r="KB22" i="25"/>
  <c r="KC22" i="25"/>
  <c r="LA22" i="25" s="1"/>
  <c r="KD22" i="25"/>
  <c r="KE22" i="25"/>
  <c r="KF22" i="25"/>
  <c r="KG22" i="25"/>
  <c r="KH22" i="25"/>
  <c r="KI22" i="25"/>
  <c r="KJ22" i="25"/>
  <c r="KK22" i="25"/>
  <c r="KL22" i="25"/>
  <c r="KM22" i="25"/>
  <c r="KN22" i="25"/>
  <c r="KO22" i="25"/>
  <c r="KP22" i="25"/>
  <c r="KQ22" i="25"/>
  <c r="KR22" i="25"/>
  <c r="KS22" i="25"/>
  <c r="KT22" i="25"/>
  <c r="KU22" i="25"/>
  <c r="KV22" i="25"/>
  <c r="KW22" i="25"/>
  <c r="KX22" i="25"/>
  <c r="KY22" i="25"/>
  <c r="KZ22" i="25"/>
  <c r="LB22" i="25"/>
  <c r="Z23" i="25"/>
  <c r="AA23" i="25"/>
  <c r="AB23" i="25"/>
  <c r="AC23" i="25"/>
  <c r="AD23" i="25"/>
  <c r="AE23" i="25"/>
  <c r="AF23" i="25"/>
  <c r="AG23" i="25"/>
  <c r="AH23" i="25"/>
  <c r="AI23" i="25"/>
  <c r="AJ23" i="25"/>
  <c r="AK23" i="25"/>
  <c r="AL23" i="25"/>
  <c r="AM23" i="25"/>
  <c r="AN23" i="25"/>
  <c r="AO23" i="25"/>
  <c r="AP23" i="25"/>
  <c r="AQ23" i="25"/>
  <c r="AS23" i="25"/>
  <c r="GB23" i="25"/>
  <c r="GC23" i="25"/>
  <c r="GD23" i="25"/>
  <c r="GE23" i="25"/>
  <c r="GF23" i="25"/>
  <c r="GG23" i="25"/>
  <c r="GH23" i="25"/>
  <c r="GI23" i="25"/>
  <c r="GR23" i="25"/>
  <c r="GS23" i="25"/>
  <c r="GT23" i="25"/>
  <c r="GU23" i="25"/>
  <c r="GV23" i="25"/>
  <c r="GW23" i="25"/>
  <c r="GX23" i="25"/>
  <c r="GY23" i="25"/>
  <c r="GZ23" i="25"/>
  <c r="HA23" i="25"/>
  <c r="HB23" i="25"/>
  <c r="HC23" i="25"/>
  <c r="HD23" i="25"/>
  <c r="HE23" i="25"/>
  <c r="HF23" i="25"/>
  <c r="HG23" i="25"/>
  <c r="HI23" i="25"/>
  <c r="HJ23" i="25"/>
  <c r="HK23" i="25"/>
  <c r="HL23" i="25"/>
  <c r="HM23" i="25"/>
  <c r="HN23" i="25"/>
  <c r="HO23" i="25"/>
  <c r="HP23" i="25"/>
  <c r="IN23" i="25" s="1"/>
  <c r="HQ23" i="25"/>
  <c r="HR23" i="25"/>
  <c r="HS23" i="25"/>
  <c r="HT23" i="25"/>
  <c r="HU23" i="25"/>
  <c r="HV23" i="25"/>
  <c r="HW23" i="25"/>
  <c r="HX23" i="25"/>
  <c r="HY23" i="25"/>
  <c r="HZ23" i="25"/>
  <c r="IA23" i="25"/>
  <c r="IB23" i="25"/>
  <c r="IC23" i="25"/>
  <c r="ID23" i="25"/>
  <c r="IE23" i="25"/>
  <c r="IF23" i="25"/>
  <c r="IG23" i="25"/>
  <c r="IH23" i="25"/>
  <c r="II23" i="25"/>
  <c r="IJ23" i="25"/>
  <c r="IK23" i="25"/>
  <c r="IL23" i="25"/>
  <c r="IM23" i="25"/>
  <c r="IP23" i="25"/>
  <c r="IQ23" i="25"/>
  <c r="IR23" i="25"/>
  <c r="IS23" i="25"/>
  <c r="IT23" i="25"/>
  <c r="IU23" i="25"/>
  <c r="IV23" i="25"/>
  <c r="IW23" i="25"/>
  <c r="JU23" i="25" s="1"/>
  <c r="JF23" i="25"/>
  <c r="JG23" i="25"/>
  <c r="JH23" i="25"/>
  <c r="JI23" i="25"/>
  <c r="JJ23" i="25"/>
  <c r="JK23" i="25"/>
  <c r="JL23" i="25"/>
  <c r="JM23" i="25"/>
  <c r="JN23" i="25"/>
  <c r="JO23" i="25"/>
  <c r="JP23" i="25"/>
  <c r="JQ23" i="25"/>
  <c r="JR23" i="25"/>
  <c r="JS23" i="25"/>
  <c r="JT23" i="25"/>
  <c r="JW23" i="25"/>
  <c r="JX23" i="25"/>
  <c r="KV23" i="25" s="1"/>
  <c r="JY23" i="25"/>
  <c r="JZ23" i="25"/>
  <c r="KX23" i="25" s="1"/>
  <c r="KA23" i="25"/>
  <c r="KB23" i="25"/>
  <c r="KZ23" i="25" s="1"/>
  <c r="KC23" i="25"/>
  <c r="KD23" i="25"/>
  <c r="KE23" i="25"/>
  <c r="KF23" i="25"/>
  <c r="KG23" i="25"/>
  <c r="KH23" i="25"/>
  <c r="KI23" i="25"/>
  <c r="KJ23" i="25"/>
  <c r="KK23" i="25"/>
  <c r="KL23" i="25"/>
  <c r="KM23" i="25"/>
  <c r="KN23" i="25"/>
  <c r="KO23" i="25"/>
  <c r="KP23" i="25"/>
  <c r="KQ23" i="25"/>
  <c r="KR23" i="25"/>
  <c r="KS23" i="25"/>
  <c r="KT23" i="25"/>
  <c r="KU23" i="25"/>
  <c r="KW23" i="25"/>
  <c r="KY23" i="25"/>
  <c r="LA23" i="25"/>
  <c r="LB23" i="25"/>
  <c r="Z24" i="25"/>
  <c r="AA24" i="25"/>
  <c r="AB24" i="25"/>
  <c r="AC24" i="25"/>
  <c r="AD24" i="25"/>
  <c r="AE24" i="25"/>
  <c r="AF24" i="25"/>
  <c r="AG24" i="25"/>
  <c r="AH24" i="25"/>
  <c r="AI24" i="25"/>
  <c r="AJ24" i="25"/>
  <c r="AK24" i="25"/>
  <c r="AL24" i="25"/>
  <c r="AM24" i="25"/>
  <c r="AN24" i="25"/>
  <c r="AO24" i="25"/>
  <c r="AP24" i="25"/>
  <c r="AQ24" i="25"/>
  <c r="AS24" i="25"/>
  <c r="GB24" i="25"/>
  <c r="GC24" i="25"/>
  <c r="GD24" i="25"/>
  <c r="GE24" i="25"/>
  <c r="GF24" i="25"/>
  <c r="GG24" i="25"/>
  <c r="GH24" i="25"/>
  <c r="GI24" i="25"/>
  <c r="GR24" i="25"/>
  <c r="GS24" i="25"/>
  <c r="GT24" i="25"/>
  <c r="GU24" i="25"/>
  <c r="GV24" i="25"/>
  <c r="GW24" i="25"/>
  <c r="GX24" i="25"/>
  <c r="GY24" i="25"/>
  <c r="GZ24" i="25"/>
  <c r="HA24" i="25"/>
  <c r="HB24" i="25"/>
  <c r="HC24" i="25"/>
  <c r="HD24" i="25"/>
  <c r="HE24" i="25"/>
  <c r="HF24" i="25"/>
  <c r="HG24" i="25"/>
  <c r="HI24" i="25"/>
  <c r="HJ24" i="25"/>
  <c r="HK24" i="25"/>
  <c r="HL24" i="25"/>
  <c r="IJ24" i="25" s="1"/>
  <c r="HM24" i="25"/>
  <c r="HN24" i="25"/>
  <c r="IL24" i="25" s="1"/>
  <c r="HO24" i="25"/>
  <c r="IM24" i="25" s="1"/>
  <c r="HP24" i="25"/>
  <c r="HQ24" i="25"/>
  <c r="HR24" i="25"/>
  <c r="HS24" i="25"/>
  <c r="HT24" i="25"/>
  <c r="HU24" i="25"/>
  <c r="HV24" i="25"/>
  <c r="HW24" i="25"/>
  <c r="HX24" i="25"/>
  <c r="HY24" i="25"/>
  <c r="HZ24" i="25"/>
  <c r="IA24" i="25"/>
  <c r="IB24" i="25"/>
  <c r="IC24" i="25"/>
  <c r="ID24" i="25"/>
  <c r="IE24" i="25"/>
  <c r="IF24" i="25"/>
  <c r="IG24" i="25"/>
  <c r="IH24" i="25"/>
  <c r="II24" i="25"/>
  <c r="IK24" i="25"/>
  <c r="IN24" i="25"/>
  <c r="IP24" i="25"/>
  <c r="IQ24" i="25"/>
  <c r="IR24" i="25"/>
  <c r="IS24" i="25"/>
  <c r="JQ24" i="25" s="1"/>
  <c r="IT24" i="25"/>
  <c r="IU24" i="25"/>
  <c r="IV24" i="25"/>
  <c r="JT24" i="25" s="1"/>
  <c r="IW24" i="25"/>
  <c r="JU24" i="25" s="1"/>
  <c r="JF24" i="25"/>
  <c r="JG24" i="25"/>
  <c r="JH24" i="25"/>
  <c r="JI24" i="25"/>
  <c r="JJ24" i="25"/>
  <c r="JK24" i="25"/>
  <c r="JL24" i="25"/>
  <c r="JM24" i="25"/>
  <c r="JN24" i="25"/>
  <c r="JO24" i="25"/>
  <c r="JP24" i="25"/>
  <c r="JR24" i="25"/>
  <c r="JS24" i="25"/>
  <c r="JW24" i="25"/>
  <c r="JX24" i="25"/>
  <c r="KV24" i="25" s="1"/>
  <c r="JY24" i="25"/>
  <c r="JZ24" i="25"/>
  <c r="KX24" i="25" s="1"/>
  <c r="KA24" i="25"/>
  <c r="KB24" i="25"/>
  <c r="KC24" i="25"/>
  <c r="KD24" i="25"/>
  <c r="LB24" i="25" s="1"/>
  <c r="KE24" i="25"/>
  <c r="KF24" i="25"/>
  <c r="KG24" i="25"/>
  <c r="KH24" i="25"/>
  <c r="KI24" i="25"/>
  <c r="KJ24" i="25"/>
  <c r="KK24" i="25"/>
  <c r="KL24" i="25"/>
  <c r="KM24" i="25"/>
  <c r="KN24" i="25"/>
  <c r="KO24" i="25"/>
  <c r="KP24" i="25"/>
  <c r="KQ24" i="25"/>
  <c r="KR24" i="25"/>
  <c r="KS24" i="25"/>
  <c r="KT24" i="25"/>
  <c r="KU24" i="25"/>
  <c r="KW24" i="25"/>
  <c r="KY24" i="25"/>
  <c r="KZ24" i="25"/>
  <c r="LA24" i="25"/>
  <c r="Z25" i="25"/>
  <c r="AA25" i="25"/>
  <c r="AB25" i="25"/>
  <c r="AC25" i="25"/>
  <c r="AD25" i="25"/>
  <c r="AE25" i="25"/>
  <c r="AF25" i="25"/>
  <c r="AG25" i="25"/>
  <c r="AH25" i="25"/>
  <c r="AI25" i="25"/>
  <c r="AJ25" i="25"/>
  <c r="AK25" i="25"/>
  <c r="AL25" i="25"/>
  <c r="AM25" i="25"/>
  <c r="AN25" i="25"/>
  <c r="AO25" i="25"/>
  <c r="AW25" i="25" s="1"/>
  <c r="AP25" i="25"/>
  <c r="AQ25" i="25"/>
  <c r="AS25" i="25"/>
  <c r="GB25" i="25"/>
  <c r="GC25" i="25"/>
  <c r="GD25" i="25"/>
  <c r="GE25" i="25"/>
  <c r="GF25" i="25"/>
  <c r="GG25" i="25"/>
  <c r="GH25" i="25"/>
  <c r="GI25" i="25"/>
  <c r="GR25" i="25"/>
  <c r="GS25" i="25"/>
  <c r="GT25" i="25"/>
  <c r="GU25" i="25"/>
  <c r="GV25" i="25"/>
  <c r="GW25" i="25"/>
  <c r="GX25" i="25"/>
  <c r="GY25" i="25"/>
  <c r="GZ25" i="25"/>
  <c r="HA25" i="25"/>
  <c r="HB25" i="25"/>
  <c r="HC25" i="25"/>
  <c r="HD25" i="25"/>
  <c r="HE25" i="25"/>
  <c r="HF25" i="25"/>
  <c r="HG25" i="25"/>
  <c r="HI25" i="25"/>
  <c r="HJ25" i="25"/>
  <c r="HK25" i="25"/>
  <c r="HL25" i="25"/>
  <c r="HM25" i="25"/>
  <c r="HN25" i="25"/>
  <c r="HO25" i="25"/>
  <c r="HP25" i="25"/>
  <c r="HQ25" i="25"/>
  <c r="HR25" i="25"/>
  <c r="HS25" i="25"/>
  <c r="HT25" i="25"/>
  <c r="HU25" i="25"/>
  <c r="HV25" i="25"/>
  <c r="HW25" i="25"/>
  <c r="HX25" i="25"/>
  <c r="HY25" i="25"/>
  <c r="HZ25" i="25"/>
  <c r="IA25" i="25"/>
  <c r="IB25" i="25"/>
  <c r="IC25" i="25"/>
  <c r="ID25" i="25"/>
  <c r="IE25" i="25"/>
  <c r="IF25" i="25"/>
  <c r="IG25" i="25"/>
  <c r="IH25" i="25"/>
  <c r="II25" i="25"/>
  <c r="IJ25" i="25"/>
  <c r="IK25" i="25"/>
  <c r="IL25" i="25"/>
  <c r="IM25" i="25"/>
  <c r="IN25" i="25"/>
  <c r="IP25" i="25"/>
  <c r="JN25" i="25" s="1"/>
  <c r="IQ25" i="25"/>
  <c r="JO25" i="25" s="1"/>
  <c r="IR25" i="25"/>
  <c r="IS25" i="25"/>
  <c r="IT25" i="25"/>
  <c r="JR25" i="25" s="1"/>
  <c r="IU25" i="25"/>
  <c r="JS25" i="25" s="1"/>
  <c r="IV25" i="25"/>
  <c r="JT25" i="25" s="1"/>
  <c r="IW25" i="25"/>
  <c r="JF25" i="25"/>
  <c r="JG25" i="25"/>
  <c r="JH25" i="25"/>
  <c r="JI25" i="25"/>
  <c r="JJ25" i="25"/>
  <c r="JK25" i="25"/>
  <c r="JL25" i="25"/>
  <c r="JM25" i="25"/>
  <c r="JP25" i="25"/>
  <c r="JQ25" i="25"/>
  <c r="JU25" i="25"/>
  <c r="JW25" i="25"/>
  <c r="JX25" i="25"/>
  <c r="JY25" i="25"/>
  <c r="JZ25" i="25"/>
  <c r="KA25" i="25"/>
  <c r="KY25" i="25" s="1"/>
  <c r="KB25" i="25"/>
  <c r="KC25" i="25"/>
  <c r="KD25" i="25"/>
  <c r="LB25" i="25" s="1"/>
  <c r="KE25" i="25"/>
  <c r="KF25" i="25"/>
  <c r="KG25" i="25"/>
  <c r="KH25" i="25"/>
  <c r="KI25" i="25"/>
  <c r="KJ25" i="25"/>
  <c r="KK25" i="25"/>
  <c r="KL25" i="25"/>
  <c r="KM25" i="25"/>
  <c r="KN25" i="25"/>
  <c r="KO25" i="25"/>
  <c r="KP25" i="25"/>
  <c r="KQ25" i="25"/>
  <c r="KR25" i="25"/>
  <c r="KS25" i="25"/>
  <c r="KT25" i="25"/>
  <c r="KU25" i="25"/>
  <c r="KV25" i="25"/>
  <c r="KW25" i="25"/>
  <c r="KX25" i="25"/>
  <c r="KZ25" i="25"/>
  <c r="LA25" i="25"/>
  <c r="Z26" i="25"/>
  <c r="AA26" i="25"/>
  <c r="AB26" i="25"/>
  <c r="AC26" i="25"/>
  <c r="AD26" i="25"/>
  <c r="AE26" i="25"/>
  <c r="AF26" i="25"/>
  <c r="AG26" i="25"/>
  <c r="AH26" i="25"/>
  <c r="AI26" i="25"/>
  <c r="AJ26" i="25"/>
  <c r="AK26" i="25"/>
  <c r="AL26" i="25"/>
  <c r="AM26" i="25"/>
  <c r="AN26" i="25"/>
  <c r="AO26" i="25"/>
  <c r="AP26" i="25"/>
  <c r="AQ26" i="25"/>
  <c r="AS26" i="25"/>
  <c r="GB26" i="25"/>
  <c r="GC26" i="25"/>
  <c r="GD26" i="25"/>
  <c r="GE26" i="25"/>
  <c r="GF26" i="25"/>
  <c r="GG26" i="25"/>
  <c r="GH26" i="25"/>
  <c r="GI26" i="25"/>
  <c r="GR26" i="25"/>
  <c r="GS26" i="25"/>
  <c r="GT26" i="25"/>
  <c r="GU26" i="25"/>
  <c r="GV26" i="25"/>
  <c r="GW26" i="25"/>
  <c r="GX26" i="25"/>
  <c r="GY26" i="25"/>
  <c r="GZ26" i="25"/>
  <c r="HA26" i="25"/>
  <c r="HB26" i="25"/>
  <c r="HC26" i="25"/>
  <c r="HD26" i="25"/>
  <c r="HE26" i="25"/>
  <c r="HF26" i="25"/>
  <c r="HG26" i="25"/>
  <c r="HI26" i="25"/>
  <c r="HJ26" i="25"/>
  <c r="HK26" i="25"/>
  <c r="II26" i="25" s="1"/>
  <c r="HL26" i="25"/>
  <c r="HM26" i="25"/>
  <c r="HN26" i="25"/>
  <c r="HO26" i="25"/>
  <c r="HP26" i="25"/>
  <c r="HQ26" i="25"/>
  <c r="HR26" i="25"/>
  <c r="HS26" i="25"/>
  <c r="HT26" i="25"/>
  <c r="HU26" i="25"/>
  <c r="HV26" i="25"/>
  <c r="HW26" i="25"/>
  <c r="HX26" i="25"/>
  <c r="HY26" i="25"/>
  <c r="HZ26" i="25"/>
  <c r="IA26" i="25"/>
  <c r="IB26" i="25"/>
  <c r="IC26" i="25"/>
  <c r="ID26" i="25"/>
  <c r="IE26" i="25"/>
  <c r="IF26" i="25"/>
  <c r="IG26" i="25"/>
  <c r="IH26" i="25"/>
  <c r="IJ26" i="25"/>
  <c r="IK26" i="25"/>
  <c r="IL26" i="25"/>
  <c r="IM26" i="25"/>
  <c r="IN26" i="25"/>
  <c r="IP26" i="25"/>
  <c r="IQ26" i="25"/>
  <c r="IR26" i="25"/>
  <c r="JP26" i="25" s="1"/>
  <c r="IS26" i="25"/>
  <c r="IT26" i="25"/>
  <c r="IU26" i="25"/>
  <c r="JS26" i="25" s="1"/>
  <c r="IV26" i="25"/>
  <c r="IW26" i="25"/>
  <c r="JF26" i="25"/>
  <c r="JG26" i="25"/>
  <c r="JH26" i="25"/>
  <c r="JI26" i="25"/>
  <c r="JJ26" i="25"/>
  <c r="JK26" i="25"/>
  <c r="JL26" i="25"/>
  <c r="JM26" i="25"/>
  <c r="JN26" i="25"/>
  <c r="JO26" i="25"/>
  <c r="JQ26" i="25"/>
  <c r="JR26" i="25"/>
  <c r="JT26" i="25"/>
  <c r="JU26" i="25"/>
  <c r="JW26" i="25"/>
  <c r="JX26" i="25"/>
  <c r="JY26" i="25"/>
  <c r="JZ26" i="25"/>
  <c r="KX26" i="25" s="1"/>
  <c r="KA26" i="25"/>
  <c r="KB26" i="25"/>
  <c r="KZ26" i="25" s="1"/>
  <c r="KC26" i="25"/>
  <c r="KD26" i="25"/>
  <c r="KE26" i="25"/>
  <c r="KF26" i="25"/>
  <c r="KG26" i="25"/>
  <c r="KH26" i="25"/>
  <c r="KI26" i="25"/>
  <c r="KJ26" i="25"/>
  <c r="KK26" i="25"/>
  <c r="KL26" i="25"/>
  <c r="KM26" i="25"/>
  <c r="KN26" i="25"/>
  <c r="KO26" i="25"/>
  <c r="KP26" i="25"/>
  <c r="KQ26" i="25"/>
  <c r="KR26" i="25"/>
  <c r="KS26" i="25"/>
  <c r="KT26" i="25"/>
  <c r="KU26" i="25"/>
  <c r="KV26" i="25"/>
  <c r="KW26" i="25"/>
  <c r="KY26" i="25"/>
  <c r="LA26" i="25"/>
  <c r="LB26" i="25"/>
  <c r="Z27" i="25"/>
  <c r="AA27" i="25"/>
  <c r="AB27" i="25"/>
  <c r="AC27" i="25"/>
  <c r="AD27" i="25"/>
  <c r="AE27" i="25"/>
  <c r="AF27" i="25"/>
  <c r="AG27" i="25"/>
  <c r="AH27" i="25"/>
  <c r="AI27" i="25"/>
  <c r="AJ27" i="25"/>
  <c r="AK27" i="25"/>
  <c r="AL27" i="25"/>
  <c r="AM27" i="25"/>
  <c r="AN27" i="25"/>
  <c r="AO27" i="25"/>
  <c r="AP27" i="25"/>
  <c r="AQ27" i="25"/>
  <c r="AS27" i="25"/>
  <c r="GB27" i="25"/>
  <c r="GC27" i="25"/>
  <c r="GD27" i="25"/>
  <c r="GE27" i="25"/>
  <c r="GF27" i="25"/>
  <c r="GG27" i="25"/>
  <c r="GH27" i="25"/>
  <c r="GI27" i="25"/>
  <c r="GR27" i="25"/>
  <c r="GS27" i="25"/>
  <c r="GT27" i="25"/>
  <c r="GU27" i="25"/>
  <c r="GV27" i="25"/>
  <c r="GW27" i="25"/>
  <c r="GX27" i="25"/>
  <c r="GY27" i="25"/>
  <c r="GZ27" i="25"/>
  <c r="HA27" i="25"/>
  <c r="HB27" i="25"/>
  <c r="HC27" i="25"/>
  <c r="HD27" i="25"/>
  <c r="HE27" i="25"/>
  <c r="HF27" i="25"/>
  <c r="HG27" i="25"/>
  <c r="HI27" i="25"/>
  <c r="HJ27" i="25"/>
  <c r="HK27" i="25"/>
  <c r="II27" i="25" s="1"/>
  <c r="HL27" i="25"/>
  <c r="IJ27" i="25" s="1"/>
  <c r="HM27" i="25"/>
  <c r="HN27" i="25"/>
  <c r="HO27" i="25"/>
  <c r="HP27" i="25"/>
  <c r="IN27" i="25" s="1"/>
  <c r="HQ27" i="25"/>
  <c r="HR27" i="25"/>
  <c r="HS27" i="25"/>
  <c r="HT27" i="25"/>
  <c r="HU27" i="25"/>
  <c r="HV27" i="25"/>
  <c r="HW27" i="25"/>
  <c r="HX27" i="25"/>
  <c r="HY27" i="25"/>
  <c r="HZ27" i="25"/>
  <c r="IA27" i="25"/>
  <c r="IB27" i="25"/>
  <c r="IC27" i="25"/>
  <c r="ID27" i="25"/>
  <c r="IE27" i="25"/>
  <c r="IF27" i="25"/>
  <c r="IG27" i="25"/>
  <c r="IH27" i="25"/>
  <c r="IK27" i="25"/>
  <c r="IL27" i="25"/>
  <c r="IM27" i="25"/>
  <c r="IP27" i="25"/>
  <c r="IQ27" i="25"/>
  <c r="IR27" i="25"/>
  <c r="IS27" i="25"/>
  <c r="IT27" i="25"/>
  <c r="JR27" i="25" s="1"/>
  <c r="IU27" i="25"/>
  <c r="IV27" i="25"/>
  <c r="IW27" i="25"/>
  <c r="JF27" i="25"/>
  <c r="JG27" i="25"/>
  <c r="JH27" i="25"/>
  <c r="JI27" i="25"/>
  <c r="JJ27" i="25"/>
  <c r="JK27" i="25"/>
  <c r="JL27" i="25"/>
  <c r="JM27" i="25"/>
  <c r="JN27" i="25"/>
  <c r="JO27" i="25"/>
  <c r="JP27" i="25"/>
  <c r="JQ27" i="25"/>
  <c r="JS27" i="25"/>
  <c r="JT27" i="25"/>
  <c r="JU27" i="25"/>
  <c r="JW27" i="25"/>
  <c r="JX27" i="25"/>
  <c r="JY27" i="25"/>
  <c r="JZ27" i="25"/>
  <c r="KA27" i="25"/>
  <c r="KY27" i="25" s="1"/>
  <c r="KB27" i="25"/>
  <c r="KZ27" i="25" s="1"/>
  <c r="KC27" i="25"/>
  <c r="KD27" i="25"/>
  <c r="KE27" i="25"/>
  <c r="KF27" i="25"/>
  <c r="KG27" i="25"/>
  <c r="KH27" i="25"/>
  <c r="KI27" i="25"/>
  <c r="KJ27" i="25"/>
  <c r="KK27" i="25"/>
  <c r="KL27" i="25"/>
  <c r="KM27" i="25"/>
  <c r="KN27" i="25"/>
  <c r="KO27" i="25"/>
  <c r="KP27" i="25"/>
  <c r="KQ27" i="25"/>
  <c r="KR27" i="25"/>
  <c r="KS27" i="25"/>
  <c r="KT27" i="25"/>
  <c r="KU27" i="25"/>
  <c r="KV27" i="25"/>
  <c r="KW27" i="25"/>
  <c r="KX27" i="25"/>
  <c r="LA27" i="25"/>
  <c r="LB27" i="25"/>
  <c r="Z28" i="25"/>
  <c r="AA28" i="25"/>
  <c r="AB28" i="25"/>
  <c r="AC28" i="25"/>
  <c r="AD28" i="25"/>
  <c r="AE28" i="25"/>
  <c r="AF28" i="25"/>
  <c r="AG28" i="25"/>
  <c r="AH28" i="25"/>
  <c r="AI28" i="25"/>
  <c r="AJ28" i="25"/>
  <c r="AK28" i="25"/>
  <c r="AL28" i="25"/>
  <c r="AM28" i="25"/>
  <c r="AN28" i="25"/>
  <c r="AO28" i="25"/>
  <c r="AP28" i="25"/>
  <c r="AQ28" i="25"/>
  <c r="AS28" i="25"/>
  <c r="GB28" i="25"/>
  <c r="GC28" i="25"/>
  <c r="GD28" i="25"/>
  <c r="GE28" i="25"/>
  <c r="GF28" i="25"/>
  <c r="GG28" i="25"/>
  <c r="GH28" i="25"/>
  <c r="GI28" i="25"/>
  <c r="GR28" i="25"/>
  <c r="GS28" i="25"/>
  <c r="GT28" i="25"/>
  <c r="GU28" i="25"/>
  <c r="GV28" i="25"/>
  <c r="GW28" i="25"/>
  <c r="GX28" i="25"/>
  <c r="GY28" i="25"/>
  <c r="GZ28" i="25"/>
  <c r="HA28" i="25"/>
  <c r="HB28" i="25"/>
  <c r="HC28" i="25"/>
  <c r="HD28" i="25"/>
  <c r="HE28" i="25"/>
  <c r="HF28" i="25"/>
  <c r="HG28" i="25"/>
  <c r="HI28" i="25"/>
  <c r="HJ28" i="25"/>
  <c r="HK28" i="25"/>
  <c r="HL28" i="25"/>
  <c r="HM28" i="25"/>
  <c r="HN28" i="25"/>
  <c r="HO28" i="25"/>
  <c r="HP28" i="25"/>
  <c r="HQ28" i="25"/>
  <c r="HR28" i="25"/>
  <c r="HS28" i="25"/>
  <c r="HT28" i="25"/>
  <c r="HU28" i="25"/>
  <c r="HV28" i="25"/>
  <c r="HW28" i="25"/>
  <c r="HX28" i="25"/>
  <c r="HY28" i="25"/>
  <c r="HZ28" i="25"/>
  <c r="IA28" i="25"/>
  <c r="IB28" i="25"/>
  <c r="IC28" i="25"/>
  <c r="ID28" i="25"/>
  <c r="IE28" i="25"/>
  <c r="IF28" i="25"/>
  <c r="IG28" i="25"/>
  <c r="IH28" i="25"/>
  <c r="II28" i="25"/>
  <c r="IJ28" i="25"/>
  <c r="IK28" i="25"/>
  <c r="IL28" i="25"/>
  <c r="IM28" i="25"/>
  <c r="IN28" i="25"/>
  <c r="IP28" i="25"/>
  <c r="IQ28" i="25"/>
  <c r="IR28" i="25"/>
  <c r="IS28" i="25"/>
  <c r="JQ28" i="25" s="1"/>
  <c r="IT28" i="25"/>
  <c r="IU28" i="25"/>
  <c r="IV28" i="25"/>
  <c r="JT28" i="25" s="1"/>
  <c r="IW28" i="25"/>
  <c r="JF28" i="25"/>
  <c r="JG28" i="25"/>
  <c r="JH28" i="25"/>
  <c r="JI28" i="25"/>
  <c r="JJ28" i="25"/>
  <c r="JK28" i="25"/>
  <c r="JL28" i="25"/>
  <c r="JM28" i="25"/>
  <c r="JN28" i="25"/>
  <c r="JO28" i="25"/>
  <c r="JP28" i="25"/>
  <c r="JR28" i="25"/>
  <c r="JS28" i="25"/>
  <c r="JU28" i="25"/>
  <c r="JW28" i="25"/>
  <c r="JX28" i="25"/>
  <c r="JY28" i="25"/>
  <c r="KW28" i="25" s="1"/>
  <c r="JZ28" i="25"/>
  <c r="KA28" i="25"/>
  <c r="KY28" i="25" s="1"/>
  <c r="KB28" i="25"/>
  <c r="KC28" i="25"/>
  <c r="KD28" i="25"/>
  <c r="KE28" i="25"/>
  <c r="KF28" i="25"/>
  <c r="KG28" i="25"/>
  <c r="KH28" i="25"/>
  <c r="KI28" i="25"/>
  <c r="KJ28" i="25"/>
  <c r="KK28" i="25"/>
  <c r="KL28" i="25"/>
  <c r="KM28" i="25"/>
  <c r="KN28" i="25"/>
  <c r="KO28" i="25"/>
  <c r="KP28" i="25"/>
  <c r="KQ28" i="25"/>
  <c r="KR28" i="25"/>
  <c r="KS28" i="25"/>
  <c r="KT28" i="25"/>
  <c r="KU28" i="25"/>
  <c r="KV28" i="25"/>
  <c r="KX28" i="25"/>
  <c r="KZ28" i="25"/>
  <c r="LA28" i="25"/>
  <c r="LB28" i="25"/>
  <c r="Z29" i="25"/>
  <c r="AA29" i="25"/>
  <c r="AB29" i="25"/>
  <c r="AC29" i="25"/>
  <c r="AD29" i="25"/>
  <c r="AE29" i="25"/>
  <c r="AF29" i="25"/>
  <c r="AG29" i="25"/>
  <c r="AH29" i="25"/>
  <c r="AI29" i="25"/>
  <c r="AJ29" i="25"/>
  <c r="AK29" i="25"/>
  <c r="AL29" i="25"/>
  <c r="AM29" i="25"/>
  <c r="AN29" i="25"/>
  <c r="AO29" i="25"/>
  <c r="AP29" i="25"/>
  <c r="AQ29" i="25"/>
  <c r="AS29" i="25"/>
  <c r="GB29" i="25"/>
  <c r="GC29" i="25"/>
  <c r="GD29" i="25"/>
  <c r="GE29" i="25"/>
  <c r="GF29" i="25"/>
  <c r="GG29" i="25"/>
  <c r="GH29" i="25"/>
  <c r="GI29" i="25"/>
  <c r="GR29" i="25"/>
  <c r="GS29" i="25"/>
  <c r="GT29" i="25"/>
  <c r="GU29" i="25"/>
  <c r="GV29" i="25"/>
  <c r="GW29" i="25"/>
  <c r="GX29" i="25"/>
  <c r="GY29" i="25"/>
  <c r="GZ29" i="25"/>
  <c r="HA29" i="25"/>
  <c r="HB29" i="25"/>
  <c r="HC29" i="25"/>
  <c r="HD29" i="25"/>
  <c r="HE29" i="25"/>
  <c r="HF29" i="25"/>
  <c r="HG29" i="25"/>
  <c r="HI29" i="25"/>
  <c r="HJ29" i="25"/>
  <c r="HK29" i="25"/>
  <c r="II29" i="25" s="1"/>
  <c r="HL29" i="25"/>
  <c r="IJ29" i="25" s="1"/>
  <c r="HM29" i="25"/>
  <c r="HN29" i="25"/>
  <c r="HO29" i="25"/>
  <c r="HP29" i="25"/>
  <c r="IN29" i="25" s="1"/>
  <c r="HQ29" i="25"/>
  <c r="HR29" i="25"/>
  <c r="HS29" i="25"/>
  <c r="HT29" i="25"/>
  <c r="HU29" i="25"/>
  <c r="HV29" i="25"/>
  <c r="HW29" i="25"/>
  <c r="HX29" i="25"/>
  <c r="HY29" i="25"/>
  <c r="HZ29" i="25"/>
  <c r="IA29" i="25"/>
  <c r="IB29" i="25"/>
  <c r="IC29" i="25"/>
  <c r="ID29" i="25"/>
  <c r="IE29" i="25"/>
  <c r="IF29" i="25"/>
  <c r="IG29" i="25"/>
  <c r="IH29" i="25"/>
  <c r="IK29" i="25"/>
  <c r="IL29" i="25"/>
  <c r="IM29" i="25"/>
  <c r="IP29" i="25"/>
  <c r="IQ29" i="25"/>
  <c r="IR29" i="25"/>
  <c r="IS29" i="25"/>
  <c r="IT29" i="25"/>
  <c r="IU29" i="25"/>
  <c r="IV29" i="25"/>
  <c r="IW29" i="25"/>
  <c r="JF29" i="25"/>
  <c r="JG29" i="25"/>
  <c r="JH29" i="25"/>
  <c r="JI29" i="25"/>
  <c r="JJ29" i="25"/>
  <c r="JK29" i="25"/>
  <c r="JL29" i="25"/>
  <c r="JM29" i="25"/>
  <c r="JN29" i="25"/>
  <c r="JO29" i="25"/>
  <c r="JP29" i="25"/>
  <c r="JQ29" i="25"/>
  <c r="JR29" i="25"/>
  <c r="JS29" i="25"/>
  <c r="JT29" i="25"/>
  <c r="JU29" i="25"/>
  <c r="JW29" i="25"/>
  <c r="JX29" i="25"/>
  <c r="JY29" i="25"/>
  <c r="JZ29" i="25"/>
  <c r="KA29" i="25"/>
  <c r="KB29" i="25"/>
  <c r="KZ29" i="25" s="1"/>
  <c r="KC29" i="25"/>
  <c r="KD29" i="25"/>
  <c r="KE29" i="25"/>
  <c r="KF29" i="25"/>
  <c r="KG29" i="25"/>
  <c r="KH29" i="25"/>
  <c r="KI29" i="25"/>
  <c r="KJ29" i="25"/>
  <c r="KK29" i="25"/>
  <c r="KL29" i="25"/>
  <c r="KM29" i="25"/>
  <c r="KN29" i="25"/>
  <c r="KO29" i="25"/>
  <c r="KP29" i="25"/>
  <c r="KQ29" i="25"/>
  <c r="KR29" i="25"/>
  <c r="KS29" i="25"/>
  <c r="KT29" i="25"/>
  <c r="KU29" i="25"/>
  <c r="KV29" i="25"/>
  <c r="KW29" i="25"/>
  <c r="KX29" i="25"/>
  <c r="KY29" i="25"/>
  <c r="LA29" i="25"/>
  <c r="LB29" i="25"/>
  <c r="Z30" i="25"/>
  <c r="AA30" i="25"/>
  <c r="AB30" i="25"/>
  <c r="AC30" i="25"/>
  <c r="AD30" i="25"/>
  <c r="AE30" i="25"/>
  <c r="AF30" i="25"/>
  <c r="AG30" i="25"/>
  <c r="AH30" i="25"/>
  <c r="AI30" i="25"/>
  <c r="AJ30" i="25"/>
  <c r="AK30" i="25"/>
  <c r="AL30" i="25"/>
  <c r="AM30" i="25"/>
  <c r="AN30" i="25"/>
  <c r="AO30" i="25"/>
  <c r="AP30" i="25"/>
  <c r="AQ30" i="25"/>
  <c r="AS30" i="25"/>
  <c r="GB30" i="25"/>
  <c r="GC30" i="25"/>
  <c r="GD30" i="25"/>
  <c r="GE30" i="25"/>
  <c r="GF30" i="25"/>
  <c r="GG30" i="25"/>
  <c r="GH30" i="25"/>
  <c r="GI30" i="25"/>
  <c r="GR30" i="25"/>
  <c r="GS30" i="25"/>
  <c r="GT30" i="25"/>
  <c r="GU30" i="25"/>
  <c r="GV30" i="25"/>
  <c r="GW30" i="25"/>
  <c r="GX30" i="25"/>
  <c r="GY30" i="25"/>
  <c r="GZ30" i="25"/>
  <c r="HA30" i="25"/>
  <c r="HB30" i="25"/>
  <c r="HC30" i="25"/>
  <c r="HD30" i="25"/>
  <c r="HE30" i="25"/>
  <c r="HF30" i="25"/>
  <c r="HG30" i="25"/>
  <c r="HI30" i="25"/>
  <c r="HJ30" i="25"/>
  <c r="HK30" i="25"/>
  <c r="II30" i="25" s="1"/>
  <c r="HL30" i="25"/>
  <c r="HM30" i="25"/>
  <c r="HN30" i="25"/>
  <c r="IL30" i="25" s="1"/>
  <c r="HO30" i="25"/>
  <c r="IM30" i="25" s="1"/>
  <c r="HP30" i="25"/>
  <c r="IN30" i="25" s="1"/>
  <c r="HQ30" i="25"/>
  <c r="HR30" i="25"/>
  <c r="HS30" i="25"/>
  <c r="HT30" i="25"/>
  <c r="HU30" i="25"/>
  <c r="HV30" i="25"/>
  <c r="HW30" i="25"/>
  <c r="HX30" i="25"/>
  <c r="HY30" i="25"/>
  <c r="HZ30" i="25"/>
  <c r="IA30" i="25"/>
  <c r="IB30" i="25"/>
  <c r="IC30" i="25"/>
  <c r="ID30" i="25"/>
  <c r="IE30" i="25"/>
  <c r="IF30" i="25"/>
  <c r="IG30" i="25"/>
  <c r="IH30" i="25"/>
  <c r="IJ30" i="25"/>
  <c r="IK30" i="25"/>
  <c r="IP30" i="25"/>
  <c r="IQ30" i="25"/>
  <c r="IR30" i="25"/>
  <c r="IS30" i="25"/>
  <c r="IT30" i="25"/>
  <c r="IU30" i="25"/>
  <c r="IV30" i="25"/>
  <c r="JT30" i="25" s="1"/>
  <c r="IW30" i="25"/>
  <c r="JF30" i="25"/>
  <c r="JG30" i="25"/>
  <c r="JH30" i="25"/>
  <c r="JI30" i="25"/>
  <c r="JJ30" i="25"/>
  <c r="JK30" i="25"/>
  <c r="JL30" i="25"/>
  <c r="JM30" i="25"/>
  <c r="JN30" i="25"/>
  <c r="JO30" i="25"/>
  <c r="JP30" i="25"/>
  <c r="JQ30" i="25"/>
  <c r="JR30" i="25"/>
  <c r="JS30" i="25"/>
  <c r="JU30" i="25"/>
  <c r="JW30" i="25"/>
  <c r="JX30" i="25"/>
  <c r="JY30" i="25"/>
  <c r="JZ30" i="25"/>
  <c r="KA30" i="25"/>
  <c r="KB30" i="25"/>
  <c r="KC30" i="25"/>
  <c r="LA30" i="25" s="1"/>
  <c r="KD30" i="25"/>
  <c r="KE30" i="25"/>
  <c r="KF30" i="25"/>
  <c r="KG30" i="25"/>
  <c r="KH30" i="25"/>
  <c r="KI30" i="25"/>
  <c r="KJ30" i="25"/>
  <c r="KK30" i="25"/>
  <c r="KL30" i="25"/>
  <c r="KM30" i="25"/>
  <c r="KN30" i="25"/>
  <c r="KO30" i="25"/>
  <c r="KP30" i="25"/>
  <c r="KQ30" i="25"/>
  <c r="KR30" i="25"/>
  <c r="KS30" i="25"/>
  <c r="KT30" i="25"/>
  <c r="KU30" i="25"/>
  <c r="KV30" i="25"/>
  <c r="KW30" i="25"/>
  <c r="KX30" i="25"/>
  <c r="KY30" i="25"/>
  <c r="KZ30" i="25"/>
  <c r="LB30" i="25"/>
  <c r="Z31" i="25"/>
  <c r="AA31" i="25"/>
  <c r="AB31" i="25"/>
  <c r="AC31" i="25"/>
  <c r="AD31" i="25"/>
  <c r="AE31" i="25"/>
  <c r="AF31" i="25"/>
  <c r="AG31" i="25"/>
  <c r="AH31" i="25"/>
  <c r="AI31" i="25"/>
  <c r="AJ31" i="25"/>
  <c r="AK31" i="25"/>
  <c r="AL31" i="25"/>
  <c r="AM31" i="25"/>
  <c r="AN31" i="25"/>
  <c r="AO31" i="25"/>
  <c r="AP31" i="25"/>
  <c r="AQ31" i="25"/>
  <c r="AS31" i="25"/>
  <c r="GB31" i="25"/>
  <c r="GC31" i="25"/>
  <c r="GD31" i="25"/>
  <c r="GE31" i="25"/>
  <c r="GF31" i="25"/>
  <c r="GG31" i="25"/>
  <c r="GH31" i="25"/>
  <c r="GI31" i="25"/>
  <c r="GR31" i="25"/>
  <c r="GS31" i="25"/>
  <c r="GT31" i="25"/>
  <c r="GU31" i="25"/>
  <c r="GV31" i="25"/>
  <c r="GW31" i="25"/>
  <c r="GX31" i="25"/>
  <c r="GY31" i="25"/>
  <c r="GZ31" i="25"/>
  <c r="HA31" i="25"/>
  <c r="HB31" i="25"/>
  <c r="HC31" i="25"/>
  <c r="HD31" i="25"/>
  <c r="HE31" i="25"/>
  <c r="HF31" i="25"/>
  <c r="HG31" i="25"/>
  <c r="HI31" i="25"/>
  <c r="HJ31" i="25"/>
  <c r="HK31" i="25"/>
  <c r="HL31" i="25"/>
  <c r="HM31" i="25"/>
  <c r="IK31" i="25" s="1"/>
  <c r="HN31" i="25"/>
  <c r="HO31" i="25"/>
  <c r="HP31" i="25"/>
  <c r="IN31" i="25" s="1"/>
  <c r="HQ31" i="25"/>
  <c r="HR31" i="25"/>
  <c r="HS31" i="25"/>
  <c r="HT31" i="25"/>
  <c r="HU31" i="25"/>
  <c r="HV31" i="25"/>
  <c r="HW31" i="25"/>
  <c r="HX31" i="25"/>
  <c r="HY31" i="25"/>
  <c r="HZ31" i="25"/>
  <c r="IA31" i="25"/>
  <c r="IB31" i="25"/>
  <c r="IC31" i="25"/>
  <c r="ID31" i="25"/>
  <c r="IE31" i="25"/>
  <c r="IF31" i="25"/>
  <c r="IG31" i="25"/>
  <c r="IH31" i="25"/>
  <c r="II31" i="25"/>
  <c r="IJ31" i="25"/>
  <c r="IL31" i="25"/>
  <c r="IM31" i="25"/>
  <c r="IP31" i="25"/>
  <c r="IQ31" i="25"/>
  <c r="IR31" i="25"/>
  <c r="IS31" i="25"/>
  <c r="JQ31" i="25" s="1"/>
  <c r="IT31" i="25"/>
  <c r="JR31" i="25" s="1"/>
  <c r="IU31" i="25"/>
  <c r="IV31" i="25"/>
  <c r="IW31" i="25"/>
  <c r="JU31" i="25" s="1"/>
  <c r="JF31" i="25"/>
  <c r="JG31" i="25"/>
  <c r="JH31" i="25"/>
  <c r="JI31" i="25"/>
  <c r="JJ31" i="25"/>
  <c r="JK31" i="25"/>
  <c r="JL31" i="25"/>
  <c r="JM31" i="25"/>
  <c r="JN31" i="25"/>
  <c r="JO31" i="25"/>
  <c r="JP31" i="25"/>
  <c r="JS31" i="25"/>
  <c r="JT31" i="25"/>
  <c r="JW31" i="25"/>
  <c r="JX31" i="25"/>
  <c r="JY31" i="25"/>
  <c r="JZ31" i="25"/>
  <c r="KA31" i="25"/>
  <c r="KB31" i="25"/>
  <c r="KZ31" i="25" s="1"/>
  <c r="KC31" i="25"/>
  <c r="KD31" i="25"/>
  <c r="LB31" i="25" s="1"/>
  <c r="KE31" i="25"/>
  <c r="KF31" i="25"/>
  <c r="KG31" i="25"/>
  <c r="KH31" i="25"/>
  <c r="KI31" i="25"/>
  <c r="KJ31" i="25"/>
  <c r="KK31" i="25"/>
  <c r="KL31" i="25"/>
  <c r="KM31" i="25"/>
  <c r="KN31" i="25"/>
  <c r="KO31" i="25"/>
  <c r="KP31" i="25"/>
  <c r="KQ31" i="25"/>
  <c r="KR31" i="25"/>
  <c r="KS31" i="25"/>
  <c r="KT31" i="25"/>
  <c r="KU31" i="25"/>
  <c r="KV31" i="25"/>
  <c r="KW31" i="25"/>
  <c r="KX31" i="25"/>
  <c r="KY31" i="25"/>
  <c r="LA31" i="25"/>
  <c r="Z32" i="25"/>
  <c r="AA32" i="25"/>
  <c r="AB32" i="25"/>
  <c r="AC32" i="25"/>
  <c r="AD32" i="25"/>
  <c r="AE32" i="25"/>
  <c r="AF32" i="25"/>
  <c r="AG32" i="25"/>
  <c r="AH32" i="25"/>
  <c r="AI32" i="25"/>
  <c r="AJ32" i="25"/>
  <c r="AK32" i="25"/>
  <c r="AL32" i="25"/>
  <c r="AM32" i="25"/>
  <c r="AN32" i="25"/>
  <c r="AO32" i="25"/>
  <c r="AP32" i="25"/>
  <c r="AQ32" i="25"/>
  <c r="AS32" i="25"/>
  <c r="GB32" i="25"/>
  <c r="GC32" i="25"/>
  <c r="GD32" i="25"/>
  <c r="GE32" i="25"/>
  <c r="GF32" i="25"/>
  <c r="GG32" i="25"/>
  <c r="GH32" i="25"/>
  <c r="GI32" i="25"/>
  <c r="GR32" i="25"/>
  <c r="GS32" i="25"/>
  <c r="GT32" i="25"/>
  <c r="GU32" i="25"/>
  <c r="GV32" i="25"/>
  <c r="GW32" i="25"/>
  <c r="GX32" i="25"/>
  <c r="GY32" i="25"/>
  <c r="GZ32" i="25"/>
  <c r="HA32" i="25"/>
  <c r="HB32" i="25"/>
  <c r="HC32" i="25"/>
  <c r="HD32" i="25"/>
  <c r="HE32" i="25"/>
  <c r="HF32" i="25"/>
  <c r="HG32" i="25"/>
  <c r="HI32" i="25"/>
  <c r="HJ32" i="25"/>
  <c r="HK32" i="25"/>
  <c r="HL32" i="25"/>
  <c r="HM32" i="25"/>
  <c r="HN32" i="25"/>
  <c r="IL32" i="25" s="1"/>
  <c r="HO32" i="25"/>
  <c r="HP32" i="25"/>
  <c r="HQ32" i="25"/>
  <c r="HR32" i="25"/>
  <c r="HS32" i="25"/>
  <c r="HT32" i="25"/>
  <c r="HU32" i="25"/>
  <c r="HV32" i="25"/>
  <c r="HW32" i="25"/>
  <c r="HX32" i="25"/>
  <c r="HY32" i="25"/>
  <c r="HZ32" i="25"/>
  <c r="IA32" i="25"/>
  <c r="IB32" i="25"/>
  <c r="IC32" i="25"/>
  <c r="ID32" i="25"/>
  <c r="IE32" i="25"/>
  <c r="IF32" i="25"/>
  <c r="IG32" i="25"/>
  <c r="IH32" i="25"/>
  <c r="II32" i="25"/>
  <c r="IJ32" i="25"/>
  <c r="IK32" i="25"/>
  <c r="IM32" i="25"/>
  <c r="IN32" i="25"/>
  <c r="IP32" i="25"/>
  <c r="IQ32" i="25"/>
  <c r="IR32" i="25"/>
  <c r="IS32" i="25"/>
  <c r="IT32" i="25"/>
  <c r="IU32" i="25"/>
  <c r="IV32" i="25"/>
  <c r="IW32" i="25"/>
  <c r="JU32" i="25" s="1"/>
  <c r="JF32" i="25"/>
  <c r="JG32" i="25"/>
  <c r="JH32" i="25"/>
  <c r="JI32" i="25"/>
  <c r="JJ32" i="25"/>
  <c r="JK32" i="25"/>
  <c r="JL32" i="25"/>
  <c r="JM32" i="25"/>
  <c r="JN32" i="25"/>
  <c r="JO32" i="25"/>
  <c r="JP32" i="25"/>
  <c r="JQ32" i="25"/>
  <c r="JR32" i="25"/>
  <c r="JS32" i="25"/>
  <c r="JT32" i="25"/>
  <c r="JW32" i="25"/>
  <c r="JX32" i="25"/>
  <c r="JY32" i="25"/>
  <c r="JZ32" i="25"/>
  <c r="KA32" i="25"/>
  <c r="KB32" i="25"/>
  <c r="KC32" i="25"/>
  <c r="KD32" i="25"/>
  <c r="LB32" i="25" s="1"/>
  <c r="KE32" i="25"/>
  <c r="KF32" i="25"/>
  <c r="KG32" i="25"/>
  <c r="KH32" i="25"/>
  <c r="KI32" i="25"/>
  <c r="KJ32" i="25"/>
  <c r="KK32" i="25"/>
  <c r="KL32" i="25"/>
  <c r="KM32" i="25"/>
  <c r="KN32" i="25"/>
  <c r="KO32" i="25"/>
  <c r="KP32" i="25"/>
  <c r="KQ32" i="25"/>
  <c r="KR32" i="25"/>
  <c r="KS32" i="25"/>
  <c r="KT32" i="25"/>
  <c r="KU32" i="25"/>
  <c r="KV32" i="25"/>
  <c r="KW32" i="25"/>
  <c r="KX32" i="25"/>
  <c r="KY32" i="25"/>
  <c r="KZ32" i="25"/>
  <c r="LA32" i="25"/>
  <c r="Z33" i="25"/>
  <c r="AA33" i="25"/>
  <c r="AB33" i="25"/>
  <c r="AC33" i="25"/>
  <c r="AD33" i="25"/>
  <c r="AE33" i="25"/>
  <c r="AF33" i="25"/>
  <c r="AG33" i="25"/>
  <c r="AH33" i="25"/>
  <c r="AI33" i="25"/>
  <c r="AJ33" i="25"/>
  <c r="AK33" i="25"/>
  <c r="AL33" i="25"/>
  <c r="AM33" i="25"/>
  <c r="AN33" i="25"/>
  <c r="AO33" i="25"/>
  <c r="AP33" i="25"/>
  <c r="AQ33" i="25"/>
  <c r="AS33" i="25"/>
  <c r="GB33" i="25"/>
  <c r="GC33" i="25"/>
  <c r="GD33" i="25"/>
  <c r="GE33" i="25"/>
  <c r="GF33" i="25"/>
  <c r="GG33" i="25"/>
  <c r="GH33" i="25"/>
  <c r="GI33" i="25"/>
  <c r="GR33" i="25"/>
  <c r="GS33" i="25"/>
  <c r="GT33" i="25"/>
  <c r="GU33" i="25"/>
  <c r="GV33" i="25"/>
  <c r="GW33" i="25"/>
  <c r="GX33" i="25"/>
  <c r="GY33" i="25"/>
  <c r="GZ33" i="25"/>
  <c r="HA33" i="25"/>
  <c r="HB33" i="25"/>
  <c r="HC33" i="25"/>
  <c r="HD33" i="25"/>
  <c r="HE33" i="25"/>
  <c r="HF33" i="25"/>
  <c r="HG33" i="25"/>
  <c r="HI33" i="25"/>
  <c r="HJ33" i="25"/>
  <c r="IH33" i="25" s="1"/>
  <c r="HK33" i="25"/>
  <c r="II33" i="25" s="1"/>
  <c r="HL33" i="25"/>
  <c r="HM33" i="25"/>
  <c r="IK33" i="25" s="1"/>
  <c r="HN33" i="25"/>
  <c r="HO33" i="25"/>
  <c r="HP33" i="25"/>
  <c r="HQ33" i="25"/>
  <c r="HR33" i="25"/>
  <c r="HS33" i="25"/>
  <c r="HT33" i="25"/>
  <c r="HU33" i="25"/>
  <c r="HV33" i="25"/>
  <c r="HW33" i="25"/>
  <c r="HX33" i="25"/>
  <c r="HY33" i="25"/>
  <c r="HZ33" i="25"/>
  <c r="IA33" i="25"/>
  <c r="IB33" i="25"/>
  <c r="IC33" i="25"/>
  <c r="ID33" i="25"/>
  <c r="IE33" i="25"/>
  <c r="IF33" i="25"/>
  <c r="IG33" i="25"/>
  <c r="IJ33" i="25"/>
  <c r="IL33" i="25"/>
  <c r="IM33" i="25"/>
  <c r="IN33" i="25"/>
  <c r="IP33" i="25"/>
  <c r="IQ33" i="25"/>
  <c r="IR33" i="25"/>
  <c r="JP33" i="25" s="1"/>
  <c r="IS33" i="25"/>
  <c r="IT33" i="25"/>
  <c r="IU33" i="25"/>
  <c r="IV33" i="25"/>
  <c r="JT33" i="25" s="1"/>
  <c r="IW33" i="25"/>
  <c r="JF33" i="25"/>
  <c r="JG33" i="25"/>
  <c r="JH33" i="25"/>
  <c r="JI33" i="25"/>
  <c r="JJ33" i="25"/>
  <c r="JK33" i="25"/>
  <c r="JL33" i="25"/>
  <c r="JM33" i="25"/>
  <c r="JN33" i="25"/>
  <c r="JO33" i="25"/>
  <c r="JQ33" i="25"/>
  <c r="JR33" i="25"/>
  <c r="JS33" i="25"/>
  <c r="JU33" i="25"/>
  <c r="JW33" i="25"/>
  <c r="JX33" i="25"/>
  <c r="JY33" i="25"/>
  <c r="JZ33" i="25"/>
  <c r="KA33" i="25"/>
  <c r="KB33" i="25"/>
  <c r="KC33" i="25"/>
  <c r="KD33" i="25"/>
  <c r="LB33" i="25" s="1"/>
  <c r="KE33" i="25"/>
  <c r="KF33" i="25"/>
  <c r="KG33" i="25"/>
  <c r="KH33" i="25"/>
  <c r="KI33" i="25"/>
  <c r="KJ33" i="25"/>
  <c r="KK33" i="25"/>
  <c r="KL33" i="25"/>
  <c r="KM33" i="25"/>
  <c r="KN33" i="25"/>
  <c r="KO33" i="25"/>
  <c r="KP33" i="25"/>
  <c r="KQ33" i="25"/>
  <c r="KR33" i="25"/>
  <c r="KS33" i="25"/>
  <c r="KT33" i="25"/>
  <c r="KU33" i="25"/>
  <c r="KV33" i="25"/>
  <c r="KW33" i="25"/>
  <c r="KX33" i="25"/>
  <c r="KY33" i="25"/>
  <c r="KZ33" i="25"/>
  <c r="LA33" i="25"/>
  <c r="X34" i="25"/>
  <c r="GD34" i="25" s="1"/>
  <c r="Z34" i="25"/>
  <c r="AA34" i="25"/>
  <c r="AB34" i="25"/>
  <c r="AC34" i="25"/>
  <c r="AD34" i="25"/>
  <c r="AE34" i="25"/>
  <c r="AF34" i="25"/>
  <c r="AG34" i="25"/>
  <c r="AH34" i="25"/>
  <c r="AI34" i="25"/>
  <c r="AJ34" i="25"/>
  <c r="AK34" i="25"/>
  <c r="AL34" i="25"/>
  <c r="AM34" i="25"/>
  <c r="AN34" i="25"/>
  <c r="AO34" i="25"/>
  <c r="AP34" i="25"/>
  <c r="AQ34" i="25"/>
  <c r="GB34" i="25"/>
  <c r="GF34" i="25"/>
  <c r="GH34" i="25"/>
  <c r="GI34" i="25"/>
  <c r="GR34" i="25"/>
  <c r="GT34" i="25"/>
  <c r="GU34" i="25"/>
  <c r="GX34" i="25"/>
  <c r="GY34" i="25"/>
  <c r="GZ34" i="25"/>
  <c r="HA34" i="25"/>
  <c r="HB34" i="25"/>
  <c r="HC34" i="25"/>
  <c r="HD34" i="25"/>
  <c r="HG34" i="25"/>
  <c r="HI34" i="25"/>
  <c r="HJ34" i="25"/>
  <c r="HK34" i="25"/>
  <c r="HL34" i="25"/>
  <c r="HM34" i="25"/>
  <c r="HN34" i="25"/>
  <c r="HP34" i="25"/>
  <c r="HQ34" i="25"/>
  <c r="HR34" i="25"/>
  <c r="HS34" i="25"/>
  <c r="HT34" i="25"/>
  <c r="HU34" i="25"/>
  <c r="HV34" i="25"/>
  <c r="HW34" i="25"/>
  <c r="HX34" i="25"/>
  <c r="HY34" i="25"/>
  <c r="HZ34" i="25"/>
  <c r="IA34" i="25"/>
  <c r="IB34" i="25"/>
  <c r="IC34" i="25"/>
  <c r="ID34" i="25"/>
  <c r="IF34" i="25"/>
  <c r="IG34" i="25"/>
  <c r="IH34" i="25"/>
  <c r="II34" i="25"/>
  <c r="IJ34" i="25"/>
  <c r="IK34" i="25"/>
  <c r="IL34" i="25"/>
  <c r="IN34" i="25"/>
  <c r="IP34" i="25"/>
  <c r="IQ34" i="25"/>
  <c r="IR34" i="25"/>
  <c r="IS34" i="25"/>
  <c r="IT34" i="25"/>
  <c r="IU34" i="25"/>
  <c r="IV34" i="25"/>
  <c r="IW34" i="25"/>
  <c r="JF34" i="25"/>
  <c r="JG34" i="25"/>
  <c r="JH34" i="25"/>
  <c r="JI34" i="25"/>
  <c r="JJ34" i="25"/>
  <c r="JK34" i="25"/>
  <c r="JL34" i="25"/>
  <c r="JM34" i="25"/>
  <c r="JN34" i="25"/>
  <c r="JO34" i="25"/>
  <c r="JP34" i="25"/>
  <c r="JQ34" i="25"/>
  <c r="JR34" i="25"/>
  <c r="JS34" i="25"/>
  <c r="JT34" i="25"/>
  <c r="JU34" i="25"/>
  <c r="JW34" i="25"/>
  <c r="KU34" i="25" s="1"/>
  <c r="JX34" i="25"/>
  <c r="KV34" i="25" s="1"/>
  <c r="JY34" i="25"/>
  <c r="JZ34" i="25"/>
  <c r="KX34" i="25" s="1"/>
  <c r="KA34" i="25"/>
  <c r="KB34" i="25"/>
  <c r="KZ34" i="25" s="1"/>
  <c r="KC34" i="25"/>
  <c r="LA34" i="25" s="1"/>
  <c r="KD34" i="25"/>
  <c r="KE34" i="25"/>
  <c r="KF34" i="25"/>
  <c r="KG34" i="25"/>
  <c r="KH34" i="25"/>
  <c r="KI34" i="25"/>
  <c r="KJ34" i="25"/>
  <c r="KK34" i="25"/>
  <c r="KL34" i="25"/>
  <c r="KM34" i="25"/>
  <c r="KN34" i="25"/>
  <c r="KO34" i="25"/>
  <c r="KP34" i="25"/>
  <c r="KQ34" i="25"/>
  <c r="KR34" i="25"/>
  <c r="KS34" i="25"/>
  <c r="KT34" i="25"/>
  <c r="KW34" i="25"/>
  <c r="KY34" i="25"/>
  <c r="LB34" i="25"/>
  <c r="X35" i="25"/>
  <c r="HN35" i="25" s="1"/>
  <c r="IL35" i="25" s="1"/>
  <c r="Z35" i="25"/>
  <c r="AA35" i="25"/>
  <c r="AB35" i="25"/>
  <c r="AC35" i="25"/>
  <c r="AD35" i="25"/>
  <c r="AE35" i="25"/>
  <c r="AF35" i="25"/>
  <c r="AG35" i="25"/>
  <c r="AH35" i="25"/>
  <c r="AI35" i="25"/>
  <c r="AJ35" i="25"/>
  <c r="AK35" i="25"/>
  <c r="AL35" i="25"/>
  <c r="AM35" i="25"/>
  <c r="AN35" i="25"/>
  <c r="AO35" i="25"/>
  <c r="AP35" i="25"/>
  <c r="AQ35" i="25"/>
  <c r="HE35" i="25"/>
  <c r="HQ35" i="25"/>
  <c r="HR35" i="25"/>
  <c r="HS35" i="25"/>
  <c r="HT35" i="25"/>
  <c r="HU35" i="25"/>
  <c r="HV35" i="25"/>
  <c r="HW35" i="25"/>
  <c r="HX35" i="25"/>
  <c r="JX35" i="25"/>
  <c r="KV35" i="25" s="1"/>
  <c r="KE35" i="25"/>
  <c r="KF35" i="25"/>
  <c r="KG35" i="25"/>
  <c r="KH35" i="25"/>
  <c r="KI35" i="25"/>
  <c r="KJ35" i="25"/>
  <c r="KK35" i="25"/>
  <c r="KL35" i="25"/>
  <c r="Z36" i="25"/>
  <c r="AA36" i="25"/>
  <c r="AB36" i="25"/>
  <c r="AC36" i="25"/>
  <c r="AD36" i="25"/>
  <c r="AE36" i="25"/>
  <c r="AF36" i="25"/>
  <c r="AG36" i="25"/>
  <c r="AH36" i="25"/>
  <c r="AI36" i="25"/>
  <c r="AJ36" i="25"/>
  <c r="AK36" i="25"/>
  <c r="AL36" i="25"/>
  <c r="AM36" i="25"/>
  <c r="AN36" i="25"/>
  <c r="AO36" i="25"/>
  <c r="AP36" i="25"/>
  <c r="AQ36" i="25"/>
  <c r="AX36" i="25"/>
  <c r="HQ36" i="25"/>
  <c r="HR36" i="25"/>
  <c r="HS36" i="25"/>
  <c r="HT36" i="25"/>
  <c r="HU36" i="25"/>
  <c r="HV36" i="25"/>
  <c r="HW36" i="25"/>
  <c r="HX36" i="25"/>
  <c r="KE36" i="25"/>
  <c r="KF36" i="25"/>
  <c r="KG36" i="25"/>
  <c r="KH36" i="25"/>
  <c r="KI36" i="25"/>
  <c r="KJ36" i="25"/>
  <c r="KK36" i="25"/>
  <c r="KL36" i="25"/>
  <c r="Z37" i="25"/>
  <c r="AA37" i="25"/>
  <c r="AB37" i="25"/>
  <c r="AC37" i="25"/>
  <c r="AD37" i="25"/>
  <c r="AE37" i="25"/>
  <c r="AF37" i="25"/>
  <c r="AG37" i="25"/>
  <c r="AH37" i="25"/>
  <c r="AI37" i="25"/>
  <c r="AJ37" i="25"/>
  <c r="AK37" i="25"/>
  <c r="AL37" i="25"/>
  <c r="AM37" i="25"/>
  <c r="AN37" i="25"/>
  <c r="AO37" i="25"/>
  <c r="AP37" i="25"/>
  <c r="AQ37" i="25"/>
  <c r="HQ37" i="25"/>
  <c r="HR37" i="25"/>
  <c r="HS37" i="25"/>
  <c r="HT37" i="25"/>
  <c r="HU37" i="25"/>
  <c r="HV37" i="25"/>
  <c r="HW37" i="25"/>
  <c r="HX37" i="25"/>
  <c r="KE37" i="25"/>
  <c r="KF37" i="25"/>
  <c r="KG37" i="25"/>
  <c r="KH37" i="25"/>
  <c r="KI37" i="25"/>
  <c r="KJ37" i="25"/>
  <c r="KK37" i="25"/>
  <c r="KL37" i="25"/>
  <c r="Z38" i="25"/>
  <c r="AA38" i="25"/>
  <c r="AB38" i="25"/>
  <c r="AC38" i="25"/>
  <c r="AD38" i="25"/>
  <c r="AE38" i="25"/>
  <c r="AF38" i="25"/>
  <c r="AG38" i="25"/>
  <c r="AH38" i="25"/>
  <c r="AI38" i="25"/>
  <c r="AJ38" i="25"/>
  <c r="AK38" i="25"/>
  <c r="AL38" i="25"/>
  <c r="AM38" i="25"/>
  <c r="AN38" i="25"/>
  <c r="AO38" i="25"/>
  <c r="AP38" i="25"/>
  <c r="AQ38" i="25"/>
  <c r="HQ38" i="25"/>
  <c r="HR38" i="25"/>
  <c r="HS38" i="25"/>
  <c r="HT38" i="25"/>
  <c r="HU38" i="25"/>
  <c r="HV38" i="25"/>
  <c r="HW38" i="25"/>
  <c r="HX38" i="25"/>
  <c r="KE38" i="25"/>
  <c r="KF38" i="25"/>
  <c r="KG38" i="25"/>
  <c r="KH38" i="25"/>
  <c r="KI38" i="25"/>
  <c r="KJ38" i="25"/>
  <c r="KK38" i="25"/>
  <c r="KL38" i="25"/>
  <c r="Z39" i="25"/>
  <c r="AA39" i="25"/>
  <c r="AB39" i="25"/>
  <c r="AC39" i="25"/>
  <c r="AD39" i="25"/>
  <c r="AE39" i="25"/>
  <c r="AX39" i="25" s="1"/>
  <c r="AF39" i="25"/>
  <c r="AG39" i="25"/>
  <c r="AH39" i="25"/>
  <c r="AI39" i="25"/>
  <c r="AJ39" i="25"/>
  <c r="AK39" i="25"/>
  <c r="AL39" i="25"/>
  <c r="AM39" i="25"/>
  <c r="AN39" i="25"/>
  <c r="AO39" i="25"/>
  <c r="AP39" i="25"/>
  <c r="AQ39" i="25"/>
  <c r="HQ39" i="25"/>
  <c r="HR39" i="25"/>
  <c r="HS39" i="25"/>
  <c r="HT39" i="25"/>
  <c r="HU39" i="25"/>
  <c r="HV39" i="25"/>
  <c r="HW39" i="25"/>
  <c r="HX39" i="25"/>
  <c r="KE39" i="25"/>
  <c r="KF39" i="25"/>
  <c r="KG39" i="25"/>
  <c r="KH39" i="25"/>
  <c r="KI39" i="25"/>
  <c r="KJ39" i="25"/>
  <c r="KK39" i="25"/>
  <c r="KL39" i="25"/>
  <c r="Z40" i="25"/>
  <c r="AA40" i="25"/>
  <c r="AB40" i="25"/>
  <c r="AC40" i="25"/>
  <c r="AD40" i="25"/>
  <c r="AE40" i="25"/>
  <c r="AF40" i="25"/>
  <c r="AG40" i="25"/>
  <c r="AH40" i="25"/>
  <c r="AI40" i="25"/>
  <c r="AJ40" i="25"/>
  <c r="AK40" i="25"/>
  <c r="AL40" i="25"/>
  <c r="AM40" i="25"/>
  <c r="AN40" i="25"/>
  <c r="AO40" i="25"/>
  <c r="AW40" i="25" s="1"/>
  <c r="AP40" i="25"/>
  <c r="AQ40" i="25"/>
  <c r="HQ40" i="25"/>
  <c r="HR40" i="25"/>
  <c r="HS40" i="25"/>
  <c r="HT40" i="25"/>
  <c r="HU40" i="25"/>
  <c r="HV40" i="25"/>
  <c r="HW40" i="25"/>
  <c r="HX40" i="25"/>
  <c r="KE40" i="25"/>
  <c r="KF40" i="25"/>
  <c r="KG40" i="25"/>
  <c r="KH40" i="25"/>
  <c r="KI40" i="25"/>
  <c r="KJ40" i="25"/>
  <c r="KK40" i="25"/>
  <c r="KL40" i="25"/>
  <c r="Z41" i="25"/>
  <c r="AA41" i="25"/>
  <c r="AB41" i="25"/>
  <c r="AC41" i="25"/>
  <c r="AD41" i="25"/>
  <c r="AE41" i="25"/>
  <c r="AF41" i="25"/>
  <c r="AG41" i="25"/>
  <c r="AH41" i="25"/>
  <c r="AI41" i="25"/>
  <c r="AJ41" i="25"/>
  <c r="AK41" i="25"/>
  <c r="AL41" i="25"/>
  <c r="AM41" i="25"/>
  <c r="AN41" i="25"/>
  <c r="AO41" i="25"/>
  <c r="AP41" i="25"/>
  <c r="AQ41" i="25"/>
  <c r="HQ41" i="25"/>
  <c r="HR41" i="25"/>
  <c r="HS41" i="25"/>
  <c r="HT41" i="25"/>
  <c r="HU41" i="25"/>
  <c r="HV41" i="25"/>
  <c r="HW41" i="25"/>
  <c r="HX41" i="25"/>
  <c r="KE41" i="25"/>
  <c r="KF41" i="25"/>
  <c r="KG41" i="25"/>
  <c r="KH41" i="25"/>
  <c r="KI41" i="25"/>
  <c r="KJ41" i="25"/>
  <c r="KK41" i="25"/>
  <c r="KL41" i="25"/>
  <c r="Z42" i="25"/>
  <c r="AA42" i="25"/>
  <c r="AB42" i="25"/>
  <c r="AC42" i="25"/>
  <c r="AD42" i="25"/>
  <c r="AE42" i="25"/>
  <c r="AF42" i="25"/>
  <c r="AG42" i="25"/>
  <c r="AH42" i="25"/>
  <c r="AI42" i="25"/>
  <c r="AJ42" i="25"/>
  <c r="AK42" i="25"/>
  <c r="AL42" i="25"/>
  <c r="AM42" i="25"/>
  <c r="AN42" i="25"/>
  <c r="AO42" i="25"/>
  <c r="AP42" i="25"/>
  <c r="AQ42" i="25"/>
  <c r="HQ42" i="25"/>
  <c r="HR42" i="25"/>
  <c r="HS42" i="25"/>
  <c r="HT42" i="25"/>
  <c r="HU42" i="25"/>
  <c r="HV42" i="25"/>
  <c r="HW42" i="25"/>
  <c r="HX42" i="25"/>
  <c r="KE42" i="25"/>
  <c r="KF42" i="25"/>
  <c r="KG42" i="25"/>
  <c r="KH42" i="25"/>
  <c r="KI42" i="25"/>
  <c r="KJ42" i="25"/>
  <c r="KK42" i="25"/>
  <c r="KL42" i="25"/>
  <c r="Z43" i="25"/>
  <c r="AA43" i="25"/>
  <c r="AB43" i="25"/>
  <c r="AC43" i="25"/>
  <c r="AD43" i="25"/>
  <c r="AE43" i="25"/>
  <c r="AF43" i="25"/>
  <c r="AG43" i="25"/>
  <c r="AH43" i="25"/>
  <c r="AI43" i="25"/>
  <c r="AJ43" i="25"/>
  <c r="AK43" i="25"/>
  <c r="AL43" i="25"/>
  <c r="AM43" i="25"/>
  <c r="AN43" i="25"/>
  <c r="AO43" i="25"/>
  <c r="AP43" i="25"/>
  <c r="AQ43" i="25"/>
  <c r="BC43" i="25" s="1"/>
  <c r="HQ43" i="25"/>
  <c r="HR43" i="25"/>
  <c r="HS43" i="25"/>
  <c r="HT43" i="25"/>
  <c r="HU43" i="25"/>
  <c r="HV43" i="25"/>
  <c r="HW43" i="25"/>
  <c r="HX43" i="25"/>
  <c r="KE43" i="25"/>
  <c r="KF43" i="25"/>
  <c r="KG43" i="25"/>
  <c r="KH43" i="25"/>
  <c r="KI43" i="25"/>
  <c r="KJ43" i="25"/>
  <c r="KK43" i="25"/>
  <c r="KL43" i="25"/>
  <c r="Z44" i="25"/>
  <c r="AA44" i="25"/>
  <c r="AB44" i="25"/>
  <c r="AC44" i="25"/>
  <c r="AD44" i="25"/>
  <c r="AE44" i="25"/>
  <c r="AF44" i="25"/>
  <c r="AG44" i="25"/>
  <c r="AH44" i="25"/>
  <c r="AI44" i="25"/>
  <c r="AJ44" i="25"/>
  <c r="AK44" i="25"/>
  <c r="AL44" i="25"/>
  <c r="AM44" i="25"/>
  <c r="AN44" i="25"/>
  <c r="AO44" i="25"/>
  <c r="AP44" i="25"/>
  <c r="AQ44" i="25"/>
  <c r="HQ44" i="25"/>
  <c r="HR44" i="25"/>
  <c r="HS44" i="25"/>
  <c r="HT44" i="25"/>
  <c r="HU44" i="25"/>
  <c r="HV44" i="25"/>
  <c r="HW44" i="25"/>
  <c r="HX44" i="25"/>
  <c r="KE44" i="25"/>
  <c r="KF44" i="25"/>
  <c r="KG44" i="25"/>
  <c r="KH44" i="25"/>
  <c r="KI44" i="25"/>
  <c r="KJ44" i="25"/>
  <c r="KK44" i="25"/>
  <c r="KL44" i="25"/>
  <c r="Z45" i="25"/>
  <c r="AA45" i="25"/>
  <c r="AB45" i="25"/>
  <c r="AC45" i="25"/>
  <c r="AD45" i="25"/>
  <c r="AE45" i="25"/>
  <c r="AX45" i="25" s="1"/>
  <c r="AF45" i="25"/>
  <c r="AG45" i="25"/>
  <c r="AH45" i="25"/>
  <c r="AI45" i="25"/>
  <c r="AJ45" i="25"/>
  <c r="AK45" i="25"/>
  <c r="AL45" i="25"/>
  <c r="AM45" i="25"/>
  <c r="AN45" i="25"/>
  <c r="AO45" i="25"/>
  <c r="AP45" i="25"/>
  <c r="AQ45" i="25"/>
  <c r="HQ45" i="25"/>
  <c r="HR45" i="25"/>
  <c r="HS45" i="25"/>
  <c r="HT45" i="25"/>
  <c r="HU45" i="25"/>
  <c r="HV45" i="25"/>
  <c r="HW45" i="25"/>
  <c r="HX45" i="25"/>
  <c r="KE45" i="25"/>
  <c r="KF45" i="25"/>
  <c r="KG45" i="25"/>
  <c r="KH45" i="25"/>
  <c r="KI45" i="25"/>
  <c r="KJ45" i="25"/>
  <c r="KK45" i="25"/>
  <c r="KL45" i="25"/>
  <c r="Z46" i="25"/>
  <c r="AA46" i="25"/>
  <c r="AB46" i="25"/>
  <c r="AC46" i="25"/>
  <c r="AD46" i="25"/>
  <c r="AE46" i="25"/>
  <c r="AF46" i="25"/>
  <c r="AG46" i="25"/>
  <c r="AH46" i="25"/>
  <c r="AI46" i="25"/>
  <c r="AJ46" i="25"/>
  <c r="AK46" i="25"/>
  <c r="AL46" i="25"/>
  <c r="AM46" i="25"/>
  <c r="AN46" i="25"/>
  <c r="AO46" i="25"/>
  <c r="AP46" i="25"/>
  <c r="AQ46" i="25"/>
  <c r="HQ46" i="25"/>
  <c r="HR46" i="25"/>
  <c r="HS46" i="25"/>
  <c r="HT46" i="25"/>
  <c r="HU46" i="25"/>
  <c r="HV46" i="25"/>
  <c r="HW46" i="25"/>
  <c r="HX46" i="25"/>
  <c r="KE46" i="25"/>
  <c r="KF46" i="25"/>
  <c r="KG46" i="25"/>
  <c r="KH46" i="25"/>
  <c r="KI46" i="25"/>
  <c r="KJ46" i="25"/>
  <c r="KK46" i="25"/>
  <c r="KL46" i="25"/>
  <c r="Z47" i="25"/>
  <c r="AA47" i="25"/>
  <c r="AB47" i="25"/>
  <c r="AC47" i="25"/>
  <c r="AD47" i="25"/>
  <c r="AE47" i="25"/>
  <c r="AX47" i="25" s="1"/>
  <c r="AF47" i="25"/>
  <c r="AG47" i="25"/>
  <c r="AH47" i="25"/>
  <c r="AI47" i="25"/>
  <c r="AJ47" i="25"/>
  <c r="AK47" i="25"/>
  <c r="AL47" i="25"/>
  <c r="AM47" i="25"/>
  <c r="AN47" i="25"/>
  <c r="AO47" i="25"/>
  <c r="AP47" i="25"/>
  <c r="AQ47" i="25"/>
  <c r="HQ47" i="25"/>
  <c r="HR47" i="25"/>
  <c r="HS47" i="25"/>
  <c r="HT47" i="25"/>
  <c r="HU47" i="25"/>
  <c r="HV47" i="25"/>
  <c r="HW47" i="25"/>
  <c r="HX47" i="25"/>
  <c r="KE47" i="25"/>
  <c r="KF47" i="25"/>
  <c r="KG47" i="25"/>
  <c r="KH47" i="25"/>
  <c r="KI47" i="25"/>
  <c r="KJ47" i="25"/>
  <c r="KK47" i="25"/>
  <c r="KL47" i="25"/>
  <c r="Z48" i="25"/>
  <c r="AA48" i="25"/>
  <c r="AB48" i="25"/>
  <c r="AC48" i="25"/>
  <c r="AD48" i="25"/>
  <c r="AE48" i="25"/>
  <c r="AF48" i="25"/>
  <c r="AG48" i="25"/>
  <c r="AH48" i="25"/>
  <c r="AI48" i="25"/>
  <c r="AJ48" i="25"/>
  <c r="AK48" i="25"/>
  <c r="AL48" i="25"/>
  <c r="AM48" i="25"/>
  <c r="AN48" i="25"/>
  <c r="AO48" i="25"/>
  <c r="AP48" i="25"/>
  <c r="AQ48" i="25"/>
  <c r="HQ48" i="25"/>
  <c r="HR48" i="25"/>
  <c r="HS48" i="25"/>
  <c r="HT48" i="25"/>
  <c r="HU48" i="25"/>
  <c r="HV48" i="25"/>
  <c r="HW48" i="25"/>
  <c r="HX48" i="25"/>
  <c r="KE48" i="25"/>
  <c r="KF48" i="25"/>
  <c r="KG48" i="25"/>
  <c r="KH48" i="25"/>
  <c r="KI48" i="25"/>
  <c r="KJ48" i="25"/>
  <c r="KK48" i="25"/>
  <c r="KL48" i="25"/>
  <c r="Z49" i="25"/>
  <c r="AA49" i="25"/>
  <c r="AB49" i="25"/>
  <c r="AC49" i="25"/>
  <c r="AD49" i="25"/>
  <c r="AE49" i="25"/>
  <c r="AF49" i="25"/>
  <c r="AG49" i="25"/>
  <c r="AH49" i="25"/>
  <c r="AI49" i="25"/>
  <c r="AJ49" i="25"/>
  <c r="AK49" i="25"/>
  <c r="AL49" i="25"/>
  <c r="AM49" i="25"/>
  <c r="AN49" i="25"/>
  <c r="AO49" i="25"/>
  <c r="AP49" i="25"/>
  <c r="AQ49" i="25"/>
  <c r="HQ49" i="25"/>
  <c r="HR49" i="25"/>
  <c r="HS49" i="25"/>
  <c r="HT49" i="25"/>
  <c r="HU49" i="25"/>
  <c r="HV49" i="25"/>
  <c r="HW49" i="25"/>
  <c r="HX49" i="25"/>
  <c r="KE49" i="25"/>
  <c r="KF49" i="25"/>
  <c r="KG49" i="25"/>
  <c r="KH49" i="25"/>
  <c r="KI49" i="25"/>
  <c r="KJ49" i="25"/>
  <c r="KK49" i="25"/>
  <c r="KL49" i="25"/>
  <c r="Z50" i="25"/>
  <c r="AA50" i="25"/>
  <c r="AB50" i="25"/>
  <c r="AC50" i="25"/>
  <c r="AD50" i="25"/>
  <c r="AE50" i="25"/>
  <c r="AF50" i="25"/>
  <c r="AG50" i="25"/>
  <c r="AH50" i="25"/>
  <c r="AI50" i="25"/>
  <c r="AJ50" i="25"/>
  <c r="AK50" i="25"/>
  <c r="AL50" i="25"/>
  <c r="AM50" i="25"/>
  <c r="AN50" i="25"/>
  <c r="AO50" i="25"/>
  <c r="AP50" i="25"/>
  <c r="AQ50" i="25"/>
  <c r="BC50" i="25" s="1"/>
  <c r="HQ50" i="25"/>
  <c r="HR50" i="25"/>
  <c r="HS50" i="25"/>
  <c r="HT50" i="25"/>
  <c r="HU50" i="25"/>
  <c r="HV50" i="25"/>
  <c r="HW50" i="25"/>
  <c r="HX50" i="25"/>
  <c r="KE50" i="25"/>
  <c r="KF50" i="25"/>
  <c r="KG50" i="25"/>
  <c r="KH50" i="25"/>
  <c r="KI50" i="25"/>
  <c r="KJ50" i="25"/>
  <c r="KK50" i="25"/>
  <c r="KL50" i="25"/>
  <c r="Z51" i="25"/>
  <c r="AA51" i="25"/>
  <c r="AB51" i="25"/>
  <c r="AC51" i="25"/>
  <c r="AD51" i="25"/>
  <c r="AE51" i="25"/>
  <c r="AF51" i="25"/>
  <c r="AG51" i="25"/>
  <c r="AH51" i="25"/>
  <c r="AI51" i="25"/>
  <c r="AJ51" i="25"/>
  <c r="AK51" i="25"/>
  <c r="AL51" i="25"/>
  <c r="AM51" i="25"/>
  <c r="AN51" i="25"/>
  <c r="AO51" i="25"/>
  <c r="AP51" i="25"/>
  <c r="AQ51" i="25"/>
  <c r="BC51" i="25" s="1"/>
  <c r="HQ51" i="25"/>
  <c r="HR51" i="25"/>
  <c r="HS51" i="25"/>
  <c r="HT51" i="25"/>
  <c r="HU51" i="25"/>
  <c r="HV51" i="25"/>
  <c r="HW51" i="25"/>
  <c r="HX51" i="25"/>
  <c r="KE51" i="25"/>
  <c r="KF51" i="25"/>
  <c r="KG51" i="25"/>
  <c r="KH51" i="25"/>
  <c r="KI51" i="25"/>
  <c r="KJ51" i="25"/>
  <c r="KK51" i="25"/>
  <c r="KL51" i="25"/>
  <c r="Z52" i="25"/>
  <c r="AA52" i="25"/>
  <c r="AZ52" i="25" s="1"/>
  <c r="AB52" i="25"/>
  <c r="AC52" i="25"/>
  <c r="AD52" i="25"/>
  <c r="AE52" i="25"/>
  <c r="AF52" i="25"/>
  <c r="AG52" i="25"/>
  <c r="AH52" i="25"/>
  <c r="AI52" i="25"/>
  <c r="AJ52" i="25"/>
  <c r="AK52" i="25"/>
  <c r="AL52" i="25"/>
  <c r="AM52" i="25"/>
  <c r="AN52" i="25"/>
  <c r="AO52" i="25"/>
  <c r="AW52" i="25" s="1"/>
  <c r="AP52" i="25"/>
  <c r="AQ52" i="25"/>
  <c r="HQ52" i="25"/>
  <c r="HR52" i="25"/>
  <c r="HS52" i="25"/>
  <c r="HT52" i="25"/>
  <c r="HU52" i="25"/>
  <c r="HV52" i="25"/>
  <c r="HW52" i="25"/>
  <c r="HX52" i="25"/>
  <c r="KE52" i="25"/>
  <c r="KF52" i="25"/>
  <c r="KG52" i="25"/>
  <c r="KH52" i="25"/>
  <c r="KI52" i="25"/>
  <c r="KJ52" i="25"/>
  <c r="KK52" i="25"/>
  <c r="KL52" i="25"/>
  <c r="Z53" i="25"/>
  <c r="AA53" i="25"/>
  <c r="AB53" i="25"/>
  <c r="AC53" i="25"/>
  <c r="AD53" i="25"/>
  <c r="AX53" i="25" s="1"/>
  <c r="AE53" i="25"/>
  <c r="AF53" i="25"/>
  <c r="AG53" i="25"/>
  <c r="AH53" i="25"/>
  <c r="AI53" i="25"/>
  <c r="AJ53" i="25"/>
  <c r="AK53" i="25"/>
  <c r="AL53" i="25"/>
  <c r="AM53" i="25"/>
  <c r="AN53" i="25"/>
  <c r="AO53" i="25"/>
  <c r="AP53" i="25"/>
  <c r="AQ53" i="25"/>
  <c r="HQ53" i="25"/>
  <c r="HR53" i="25"/>
  <c r="HS53" i="25"/>
  <c r="HT53" i="25"/>
  <c r="HU53" i="25"/>
  <c r="HV53" i="25"/>
  <c r="HW53" i="25"/>
  <c r="HX53" i="25"/>
  <c r="KE53" i="25"/>
  <c r="KF53" i="25"/>
  <c r="KG53" i="25"/>
  <c r="KH53" i="25"/>
  <c r="KI53" i="25"/>
  <c r="KJ53" i="25"/>
  <c r="KK53" i="25"/>
  <c r="KL53" i="25"/>
  <c r="B12" i="25"/>
  <c r="F11" i="25"/>
  <c r="L10" i="25"/>
  <c r="F10" i="25"/>
  <c r="J9" i="25"/>
  <c r="F9" i="25"/>
  <c r="J8" i="25"/>
  <c r="F8" i="25"/>
  <c r="BW47" i="25" l="1"/>
  <c r="BC52" i="25"/>
  <c r="IE34" i="25"/>
  <c r="HO34" i="25"/>
  <c r="IM34" i="25" s="1"/>
  <c r="HF34" i="25"/>
  <c r="GV34" i="25"/>
  <c r="AZ44" i="25"/>
  <c r="BF15" i="25"/>
  <c r="AZ38" i="25"/>
  <c r="AW29" i="25"/>
  <c r="BF14" i="25"/>
  <c r="I25" i="25" s="1"/>
  <c r="AZ51" i="25"/>
  <c r="AZ34" i="25"/>
  <c r="AZ49" i="25"/>
  <c r="AZ45" i="25"/>
  <c r="AZ41" i="25"/>
  <c r="AZ37" i="25"/>
  <c r="AW45" i="25"/>
  <c r="AX50" i="25"/>
  <c r="AX30" i="25"/>
  <c r="AX24" i="25"/>
  <c r="BD43" i="25"/>
  <c r="BE43" i="25" s="1"/>
  <c r="BD27" i="25"/>
  <c r="AZ16" i="25"/>
  <c r="AZ29" i="25"/>
  <c r="BF53" i="25"/>
  <c r="AZ27" i="25"/>
  <c r="BF48" i="25"/>
  <c r="BD47" i="25"/>
  <c r="AZ43" i="25"/>
  <c r="BD24" i="25"/>
  <c r="AW21" i="25"/>
  <c r="AZ18" i="25"/>
  <c r="BX47" i="25"/>
  <c r="AX49" i="25"/>
  <c r="AY49" i="25" s="1"/>
  <c r="BD16" i="25"/>
  <c r="BG16" i="25" s="1"/>
  <c r="BV37" i="25"/>
  <c r="BD41" i="25"/>
  <c r="BG41" i="25" s="1"/>
  <c r="BC29" i="25"/>
  <c r="BF29" i="25"/>
  <c r="BU37" i="25"/>
  <c r="AX18" i="25"/>
  <c r="AY18" i="25" s="1"/>
  <c r="AW17" i="25"/>
  <c r="BC16" i="25"/>
  <c r="BC15" i="25"/>
  <c r="AZ15" i="25"/>
  <c r="BD14" i="25"/>
  <c r="BT44" i="25"/>
  <c r="AZ20" i="25"/>
  <c r="BS34" i="25"/>
  <c r="BA24" i="25"/>
  <c r="BR16" i="25"/>
  <c r="AW41" i="25"/>
  <c r="BQ49" i="25"/>
  <c r="AZ53" i="25"/>
  <c r="AX48" i="25"/>
  <c r="AW43" i="25"/>
  <c r="AW39" i="25"/>
  <c r="AZ22" i="25"/>
  <c r="BC18" i="25"/>
  <c r="AZ17" i="25"/>
  <c r="AX14" i="25"/>
  <c r="BA14" i="25" s="1"/>
  <c r="F26" i="25" s="1"/>
  <c r="AX19" i="25"/>
  <c r="AZ39" i="25"/>
  <c r="AX33" i="25"/>
  <c r="BA33" i="25" s="1"/>
  <c r="BC30" i="25"/>
  <c r="BC26" i="25"/>
  <c r="BF26" i="25"/>
  <c r="F25" i="25"/>
  <c r="AZ50" i="25"/>
  <c r="AX41" i="25"/>
  <c r="BA41" i="25" s="1"/>
  <c r="AZ36" i="25"/>
  <c r="BD33" i="25"/>
  <c r="BG33" i="25" s="1"/>
  <c r="AW26" i="25"/>
  <c r="AZ23" i="25"/>
  <c r="AW47" i="25"/>
  <c r="BF46" i="25"/>
  <c r="BC38" i="25"/>
  <c r="AW20" i="25"/>
  <c r="AX16" i="25"/>
  <c r="AX51" i="25"/>
  <c r="BA51" i="25" s="1"/>
  <c r="AW42" i="25"/>
  <c r="BC32" i="25"/>
  <c r="AX25" i="25"/>
  <c r="BD21" i="25"/>
  <c r="BG21" i="25" s="1"/>
  <c r="BF18" i="25"/>
  <c r="AX46" i="25"/>
  <c r="BA46" i="25" s="1"/>
  <c r="AW22" i="25"/>
  <c r="AZ24" i="25"/>
  <c r="AX17" i="25"/>
  <c r="BF47" i="25"/>
  <c r="AZ28" i="25"/>
  <c r="BC24" i="25"/>
  <c r="BC44" i="25"/>
  <c r="BC35" i="25"/>
  <c r="AW23" i="25"/>
  <c r="BC40" i="25"/>
  <c r="AW35" i="25"/>
  <c r="AW32" i="25"/>
  <c r="AW28" i="25"/>
  <c r="AW37" i="25"/>
  <c r="AW50" i="25"/>
  <c r="AW46" i="25"/>
  <c r="AW49" i="25"/>
  <c r="V18" i="25"/>
  <c r="V17" i="25" s="1"/>
  <c r="BA53" i="25"/>
  <c r="AZ42" i="25"/>
  <c r="BD39" i="25"/>
  <c r="BE39" i="25" s="1"/>
  <c r="JZ35" i="25"/>
  <c r="KX35" i="25" s="1"/>
  <c r="HJ35" i="25"/>
  <c r="IH35" i="25" s="1"/>
  <c r="GS34" i="25"/>
  <c r="GC34" i="25"/>
  <c r="AX34" i="25"/>
  <c r="BA34" i="25" s="1"/>
  <c r="BC19" i="25"/>
  <c r="AW18" i="25"/>
  <c r="AW16" i="25"/>
  <c r="BI25" i="25"/>
  <c r="AW51" i="25"/>
  <c r="AZ47" i="25"/>
  <c r="BC45" i="25"/>
  <c r="BD36" i="25"/>
  <c r="JG35" i="25"/>
  <c r="GW35" i="25"/>
  <c r="AS34" i="25"/>
  <c r="BD32" i="25"/>
  <c r="AZ30" i="25"/>
  <c r="AX27" i="25"/>
  <c r="BA27" i="25" s="1"/>
  <c r="BB27" i="25" s="1"/>
  <c r="AZ25" i="25"/>
  <c r="AW24" i="25"/>
  <c r="BC21" i="25"/>
  <c r="AX20" i="25"/>
  <c r="BA20" i="25" s="1"/>
  <c r="CE30" i="25"/>
  <c r="BO29" i="25"/>
  <c r="BC47" i="25"/>
  <c r="BF42" i="25"/>
  <c r="IU35" i="25"/>
  <c r="JS35" i="25" s="1"/>
  <c r="GU35" i="25"/>
  <c r="AX29" i="25"/>
  <c r="BA29" i="25" s="1"/>
  <c r="BC28" i="25"/>
  <c r="BF23" i="25"/>
  <c r="AX22" i="25"/>
  <c r="AW19" i="25"/>
  <c r="AZ46" i="25"/>
  <c r="BB46" i="25" s="1"/>
  <c r="BF44" i="25"/>
  <c r="BC36" i="25"/>
  <c r="IS35" i="25"/>
  <c r="JQ35" i="25" s="1"/>
  <c r="GS35" i="25"/>
  <c r="HE34" i="25"/>
  <c r="GW34" i="25"/>
  <c r="GG34" i="25"/>
  <c r="AW30" i="25"/>
  <c r="BC25" i="25"/>
  <c r="BF25" i="25"/>
  <c r="BD18" i="25"/>
  <c r="BE18" i="25" s="1"/>
  <c r="AW15" i="25"/>
  <c r="BA45" i="25"/>
  <c r="BC41" i="25"/>
  <c r="IB35" i="25"/>
  <c r="GE35" i="25"/>
  <c r="AW44" i="25"/>
  <c r="AX42" i="25"/>
  <c r="AY42" i="25" s="1"/>
  <c r="KR35" i="25"/>
  <c r="HZ35" i="25"/>
  <c r="GC35" i="25"/>
  <c r="GE34" i="25"/>
  <c r="AZ31" i="25"/>
  <c r="BC27" i="25"/>
  <c r="BF27" i="25"/>
  <c r="AX21" i="25"/>
  <c r="AY21" i="25" s="1"/>
  <c r="BC20" i="25"/>
  <c r="BF16" i="25"/>
  <c r="KB35" i="25"/>
  <c r="KZ35" i="25" s="1"/>
  <c r="BC31" i="25"/>
  <c r="AZ26" i="25"/>
  <c r="BC22" i="25"/>
  <c r="BF22" i="25"/>
  <c r="BC14" i="25"/>
  <c r="BJ34" i="25"/>
  <c r="AR52" i="25"/>
  <c r="AR25" i="25"/>
  <c r="BU53" i="25"/>
  <c r="BW39" i="25"/>
  <c r="AR26" i="25"/>
  <c r="AR50" i="25"/>
  <c r="AR39" i="25"/>
  <c r="AR21" i="25"/>
  <c r="AR17" i="25"/>
  <c r="AR43" i="25"/>
  <c r="AR19" i="25"/>
  <c r="BS35" i="25"/>
  <c r="BV46" i="25"/>
  <c r="BX32" i="25"/>
  <c r="BO31" i="25"/>
  <c r="CC29" i="25"/>
  <c r="CE21" i="25"/>
  <c r="BZ14" i="25"/>
  <c r="BZ22" i="25"/>
  <c r="BZ21" i="25"/>
  <c r="BZ20" i="25"/>
  <c r="BZ28" i="25"/>
  <c r="BZ19" i="25"/>
  <c r="BZ27" i="25"/>
  <c r="BZ18" i="25"/>
  <c r="BZ26" i="25"/>
  <c r="BZ17" i="25"/>
  <c r="BZ25" i="25"/>
  <c r="BZ15" i="25"/>
  <c r="BZ23" i="25"/>
  <c r="BZ31" i="25"/>
  <c r="BZ30" i="25"/>
  <c r="BZ29" i="25"/>
  <c r="BZ16" i="25"/>
  <c r="BZ32" i="25"/>
  <c r="BI22" i="25"/>
  <c r="BI30" i="25"/>
  <c r="BI15" i="25"/>
  <c r="BI23" i="25"/>
  <c r="BI31" i="25"/>
  <c r="BI16" i="25"/>
  <c r="BI24" i="25"/>
  <c r="BI32" i="25"/>
  <c r="BI18" i="25"/>
  <c r="BI26" i="25"/>
  <c r="BI34" i="25"/>
  <c r="BI21" i="25"/>
  <c r="BI29" i="25"/>
  <c r="CG14" i="25"/>
  <c r="CG15" i="25"/>
  <c r="CG16" i="25"/>
  <c r="CG17" i="25"/>
  <c r="CG18" i="25"/>
  <c r="CG19" i="25"/>
  <c r="CG20" i="25"/>
  <c r="CG21" i="25"/>
  <c r="CG22" i="25"/>
  <c r="CG23" i="25"/>
  <c r="CG24" i="25"/>
  <c r="CG25" i="25"/>
  <c r="CG26" i="25"/>
  <c r="CG27" i="25"/>
  <c r="CG28" i="25"/>
  <c r="CG29" i="25"/>
  <c r="CG30" i="25"/>
  <c r="CG31" i="25"/>
  <c r="CG32" i="25"/>
  <c r="CG33" i="25"/>
  <c r="CG34" i="25"/>
  <c r="BY21" i="25"/>
  <c r="BY20" i="25"/>
  <c r="BY28" i="25"/>
  <c r="BY19" i="25"/>
  <c r="BY27" i="25"/>
  <c r="BY18" i="25"/>
  <c r="BY26" i="25"/>
  <c r="BY17" i="25"/>
  <c r="BY25" i="25"/>
  <c r="BY16" i="25"/>
  <c r="BY24" i="25"/>
  <c r="BY14" i="25"/>
  <c r="BY22" i="25"/>
  <c r="BY30" i="25"/>
  <c r="BY29" i="25"/>
  <c r="BY23" i="25"/>
  <c r="BY15" i="25"/>
  <c r="BY34" i="25"/>
  <c r="BY31" i="25"/>
  <c r="BQ21" i="25"/>
  <c r="BQ20" i="25"/>
  <c r="BQ28" i="25"/>
  <c r="BQ19" i="25"/>
  <c r="BQ27" i="25"/>
  <c r="BQ18" i="25"/>
  <c r="BQ26" i="25"/>
  <c r="BQ17" i="25"/>
  <c r="BQ25" i="25"/>
  <c r="BQ16" i="25"/>
  <c r="BQ24" i="25"/>
  <c r="BQ14" i="25"/>
  <c r="BQ22" i="25"/>
  <c r="BQ30" i="25"/>
  <c r="BQ38" i="25"/>
  <c r="BQ46" i="25"/>
  <c r="BQ37" i="25"/>
  <c r="BQ45" i="25"/>
  <c r="BQ53" i="25"/>
  <c r="BQ23" i="25"/>
  <c r="BQ36" i="25"/>
  <c r="BQ44" i="25"/>
  <c r="BQ52" i="25"/>
  <c r="BQ15" i="25"/>
  <c r="BQ35" i="25"/>
  <c r="BQ43" i="25"/>
  <c r="BQ51" i="25"/>
  <c r="BQ34" i="25"/>
  <c r="BQ42" i="25"/>
  <c r="BQ50" i="25"/>
  <c r="BQ31" i="25"/>
  <c r="BQ39" i="25"/>
  <c r="BQ47" i="25"/>
  <c r="BI20" i="25"/>
  <c r="BS50" i="25"/>
  <c r="BT43" i="25"/>
  <c r="BU36" i="25"/>
  <c r="BL35" i="25"/>
  <c r="BZ33" i="25"/>
  <c r="BQ32" i="25"/>
  <c r="BQ29" i="25"/>
  <c r="BM19" i="25"/>
  <c r="BR42" i="25"/>
  <c r="CN14" i="25"/>
  <c r="CN15" i="25"/>
  <c r="CN16" i="25"/>
  <c r="CN17" i="25"/>
  <c r="CN18" i="25"/>
  <c r="CN19" i="25"/>
  <c r="CN20" i="25"/>
  <c r="CN21" i="25"/>
  <c r="CN22" i="25"/>
  <c r="CN23" i="25"/>
  <c r="CN24" i="25"/>
  <c r="CN25" i="25"/>
  <c r="CN26" i="25"/>
  <c r="CN27" i="25"/>
  <c r="CN28" i="25"/>
  <c r="CN29" i="25"/>
  <c r="CN30" i="25"/>
  <c r="CN31" i="25"/>
  <c r="CN32" i="25"/>
  <c r="CN33" i="25"/>
  <c r="CN34" i="25"/>
  <c r="CF20" i="25"/>
  <c r="CF19" i="25"/>
  <c r="CF27" i="25"/>
  <c r="CF18" i="25"/>
  <c r="CF26" i="25"/>
  <c r="CF17" i="25"/>
  <c r="CF25" i="25"/>
  <c r="CF16" i="25"/>
  <c r="CF24" i="25"/>
  <c r="CF15" i="25"/>
  <c r="CF23" i="25"/>
  <c r="CF21" i="25"/>
  <c r="CF29" i="25"/>
  <c r="CF22" i="25"/>
  <c r="CF14" i="25"/>
  <c r="CF28" i="25"/>
  <c r="CF34" i="25"/>
  <c r="CF33" i="25"/>
  <c r="CF30" i="25"/>
  <c r="BX20" i="25"/>
  <c r="BX19" i="25"/>
  <c r="BX27" i="25"/>
  <c r="BX18" i="25"/>
  <c r="BX26" i="25"/>
  <c r="BX17" i="25"/>
  <c r="BX25" i="25"/>
  <c r="BX16" i="25"/>
  <c r="BX24" i="25"/>
  <c r="BX15" i="25"/>
  <c r="BX23" i="25"/>
  <c r="BX21" i="25"/>
  <c r="BX29" i="25"/>
  <c r="BX22" i="25"/>
  <c r="BX28" i="25"/>
  <c r="BX37" i="25"/>
  <c r="BX45" i="25"/>
  <c r="BX53" i="25"/>
  <c r="BX14" i="25"/>
  <c r="BX36" i="25"/>
  <c r="BX44" i="25"/>
  <c r="BX52" i="25"/>
  <c r="BX35" i="25"/>
  <c r="BX43" i="25"/>
  <c r="BX51" i="25"/>
  <c r="BX34" i="25"/>
  <c r="BX42" i="25"/>
  <c r="BX50" i="25"/>
  <c r="BX33" i="25"/>
  <c r="BX41" i="25"/>
  <c r="BX49" i="25"/>
  <c r="BX30" i="25"/>
  <c r="BX38" i="25"/>
  <c r="BX46" i="25"/>
  <c r="BP20" i="25"/>
  <c r="BP19" i="25"/>
  <c r="BP27" i="25"/>
  <c r="BP18" i="25"/>
  <c r="BP26" i="25"/>
  <c r="BP17" i="25"/>
  <c r="BP25" i="25"/>
  <c r="BP16" i="25"/>
  <c r="BP24" i="25"/>
  <c r="BP15" i="25"/>
  <c r="BP23" i="25"/>
  <c r="BP21" i="25"/>
  <c r="BP29" i="25"/>
  <c r="BP14" i="25"/>
  <c r="BP34" i="25"/>
  <c r="BP33" i="25"/>
  <c r="BP22" i="25"/>
  <c r="BP30" i="25"/>
  <c r="BI14" i="25"/>
  <c r="BI19" i="25"/>
  <c r="BR50" i="25"/>
  <c r="BS43" i="25"/>
  <c r="BX40" i="25"/>
  <c r="BT36" i="25"/>
  <c r="BY33" i="25"/>
  <c r="BP32" i="25"/>
  <c r="CD30" i="25"/>
  <c r="BR14" i="25"/>
  <c r="BR22" i="25"/>
  <c r="BR21" i="25"/>
  <c r="BR29" i="25"/>
  <c r="BR20" i="25"/>
  <c r="BR28" i="25"/>
  <c r="BR19" i="25"/>
  <c r="BR27" i="25"/>
  <c r="BR18" i="25"/>
  <c r="BR26" i="25"/>
  <c r="BR17" i="25"/>
  <c r="BR25" i="25"/>
  <c r="BR15" i="25"/>
  <c r="BR23" i="25"/>
  <c r="BR31" i="25"/>
  <c r="BR39" i="25"/>
  <c r="BR47" i="25"/>
  <c r="BR30" i="25"/>
  <c r="BR38" i="25"/>
  <c r="BR46" i="25"/>
  <c r="BR37" i="25"/>
  <c r="BR45" i="25"/>
  <c r="BR53" i="25"/>
  <c r="BR36" i="25"/>
  <c r="BR44" i="25"/>
  <c r="BR52" i="25"/>
  <c r="BR35" i="25"/>
  <c r="BR43" i="25"/>
  <c r="BR51" i="25"/>
  <c r="BR24" i="25"/>
  <c r="BR32" i="25"/>
  <c r="BR40" i="25"/>
  <c r="BR48" i="25"/>
  <c r="CM14" i="25"/>
  <c r="CM22" i="25"/>
  <c r="CM30" i="25"/>
  <c r="CM15" i="25"/>
  <c r="CM23" i="25"/>
  <c r="CM31" i="25"/>
  <c r="CM16" i="25"/>
  <c r="CM24" i="25"/>
  <c r="CM32" i="25"/>
  <c r="CM17" i="25"/>
  <c r="CM25" i="25"/>
  <c r="CM33" i="25"/>
  <c r="CM18" i="25"/>
  <c r="CM26" i="25"/>
  <c r="CM34" i="25"/>
  <c r="CM19" i="25"/>
  <c r="CM27" i="25"/>
  <c r="CM21" i="25"/>
  <c r="CM29" i="25"/>
  <c r="CE19" i="25"/>
  <c r="CE18" i="25"/>
  <c r="CE26" i="25"/>
  <c r="CE17" i="25"/>
  <c r="CE25" i="25"/>
  <c r="CE16" i="25"/>
  <c r="CE24" i="25"/>
  <c r="CE15" i="25"/>
  <c r="CE23" i="25"/>
  <c r="CE14" i="25"/>
  <c r="CE22" i="25"/>
  <c r="CE20" i="25"/>
  <c r="CE28" i="25"/>
  <c r="CE27" i="25"/>
  <c r="CE34" i="25"/>
  <c r="CE33" i="25"/>
  <c r="CE32" i="25"/>
  <c r="CE29" i="25"/>
  <c r="BW19" i="25"/>
  <c r="BW18" i="25"/>
  <c r="BW26" i="25"/>
  <c r="BW17" i="25"/>
  <c r="BW25" i="25"/>
  <c r="BW16" i="25"/>
  <c r="BW24" i="25"/>
  <c r="BW15" i="25"/>
  <c r="BW23" i="25"/>
  <c r="BW14" i="25"/>
  <c r="BW22" i="25"/>
  <c r="BW20" i="25"/>
  <c r="BW28" i="25"/>
  <c r="BW29" i="25"/>
  <c r="BW36" i="25"/>
  <c r="BW44" i="25"/>
  <c r="BW52" i="25"/>
  <c r="BW35" i="25"/>
  <c r="BW43" i="25"/>
  <c r="BW51" i="25"/>
  <c r="BW34" i="25"/>
  <c r="BW42" i="25"/>
  <c r="BW50" i="25"/>
  <c r="BW33" i="25"/>
  <c r="BW41" i="25"/>
  <c r="BW49" i="25"/>
  <c r="BW32" i="25"/>
  <c r="BW40" i="25"/>
  <c r="BW48" i="25"/>
  <c r="BW21" i="25"/>
  <c r="BW27" i="25"/>
  <c r="BW37" i="25"/>
  <c r="BW45" i="25"/>
  <c r="BW53" i="25"/>
  <c r="BO19" i="25"/>
  <c r="BO27" i="25"/>
  <c r="BO18" i="25"/>
  <c r="BO26" i="25"/>
  <c r="BO17" i="25"/>
  <c r="BO25" i="25"/>
  <c r="BO16" i="25"/>
  <c r="BO24" i="25"/>
  <c r="BO15" i="25"/>
  <c r="BO23" i="25"/>
  <c r="BO14" i="25"/>
  <c r="BO22" i="25"/>
  <c r="BO20" i="25"/>
  <c r="BO28" i="25"/>
  <c r="BO34" i="25"/>
  <c r="BO33" i="25"/>
  <c r="BO21" i="25"/>
  <c r="BO32" i="25"/>
  <c r="BI17" i="25"/>
  <c r="BT51" i="25"/>
  <c r="BU44" i="25"/>
  <c r="BQ40" i="25"/>
  <c r="CA34" i="25"/>
  <c r="BR33" i="25"/>
  <c r="CF31" i="25"/>
  <c r="BW30" i="25"/>
  <c r="BU28" i="25"/>
  <c r="CL14" i="25"/>
  <c r="CL15" i="25"/>
  <c r="CL16" i="25"/>
  <c r="CL17" i="25"/>
  <c r="CL18" i="25"/>
  <c r="CL19" i="25"/>
  <c r="CL20" i="25"/>
  <c r="CL21" i="25"/>
  <c r="CL22" i="25"/>
  <c r="CL23" i="25"/>
  <c r="CL24" i="25"/>
  <c r="CL25" i="25"/>
  <c r="CL26" i="25"/>
  <c r="CL27" i="25"/>
  <c r="CL28" i="25"/>
  <c r="CL29" i="25"/>
  <c r="CL30" i="25"/>
  <c r="CL31" i="25"/>
  <c r="CL32" i="25"/>
  <c r="CL33" i="25"/>
  <c r="CL34" i="25"/>
  <c r="CL35" i="25"/>
  <c r="CD18" i="25"/>
  <c r="CD26" i="25"/>
  <c r="CD17" i="25"/>
  <c r="CD25" i="25"/>
  <c r="CD16" i="25"/>
  <c r="CD24" i="25"/>
  <c r="CD15" i="25"/>
  <c r="CD23" i="25"/>
  <c r="CD14" i="25"/>
  <c r="CD22" i="25"/>
  <c r="CD21" i="25"/>
  <c r="CD19" i="25"/>
  <c r="CD27" i="25"/>
  <c r="CD35" i="25"/>
  <c r="CD34" i="25"/>
  <c r="CD28" i="25"/>
  <c r="CD33" i="25"/>
  <c r="CD20" i="25"/>
  <c r="CD32" i="25"/>
  <c r="CD31" i="25"/>
  <c r="BV18" i="25"/>
  <c r="BV26" i="25"/>
  <c r="BV17" i="25"/>
  <c r="BV25" i="25"/>
  <c r="BV16" i="25"/>
  <c r="BV24" i="25"/>
  <c r="BV15" i="25"/>
  <c r="BV23" i="25"/>
  <c r="BV14" i="25"/>
  <c r="BV22" i="25"/>
  <c r="BV21" i="25"/>
  <c r="BV19" i="25"/>
  <c r="BV27" i="25"/>
  <c r="BV35" i="25"/>
  <c r="BV43" i="25"/>
  <c r="BV51" i="25"/>
  <c r="BV34" i="25"/>
  <c r="BV42" i="25"/>
  <c r="BV50" i="25"/>
  <c r="BV20" i="25"/>
  <c r="BV33" i="25"/>
  <c r="BV41" i="25"/>
  <c r="BV49" i="25"/>
  <c r="BV32" i="25"/>
  <c r="BV40" i="25"/>
  <c r="BV48" i="25"/>
  <c r="BV31" i="25"/>
  <c r="BV39" i="25"/>
  <c r="BV47" i="25"/>
  <c r="BV28" i="25"/>
  <c r="BV29" i="25"/>
  <c r="BV36" i="25"/>
  <c r="BV44" i="25"/>
  <c r="BV52" i="25"/>
  <c r="BN18" i="25"/>
  <c r="BN26" i="25"/>
  <c r="BN17" i="25"/>
  <c r="BN25" i="25"/>
  <c r="BN16" i="25"/>
  <c r="BN24" i="25"/>
  <c r="BN15" i="25"/>
  <c r="BN23" i="25"/>
  <c r="BN14" i="25"/>
  <c r="BN22" i="25"/>
  <c r="BN21" i="25"/>
  <c r="BN19" i="25"/>
  <c r="BN27" i="25"/>
  <c r="BN35" i="25"/>
  <c r="BN20" i="25"/>
  <c r="BN34" i="25"/>
  <c r="BN33" i="25"/>
  <c r="BN32" i="25"/>
  <c r="BN28" i="25"/>
  <c r="BN29" i="25"/>
  <c r="BN31" i="25"/>
  <c r="BS51" i="25"/>
  <c r="BX48" i="25"/>
  <c r="BZ34" i="25"/>
  <c r="BQ33" i="25"/>
  <c r="CE31" i="25"/>
  <c r="BV30" i="25"/>
  <c r="BP28" i="25"/>
  <c r="CK14" i="25"/>
  <c r="CK15" i="25"/>
  <c r="CK16" i="25"/>
  <c r="CK17" i="25"/>
  <c r="CK18" i="25"/>
  <c r="CK19" i="25"/>
  <c r="CK20" i="25"/>
  <c r="CK21" i="25"/>
  <c r="CK22" i="25"/>
  <c r="CK23" i="25"/>
  <c r="CK24" i="25"/>
  <c r="CK25" i="25"/>
  <c r="CK26" i="25"/>
  <c r="CK27" i="25"/>
  <c r="CK28" i="25"/>
  <c r="CK29" i="25"/>
  <c r="CK30" i="25"/>
  <c r="CK31" i="25"/>
  <c r="CK32" i="25"/>
  <c r="CK33" i="25"/>
  <c r="CK34" i="25"/>
  <c r="CC17" i="25"/>
  <c r="CC25" i="25"/>
  <c r="CC16" i="25"/>
  <c r="CC24" i="25"/>
  <c r="CC15" i="25"/>
  <c r="CC23" i="25"/>
  <c r="CC14" i="25"/>
  <c r="CC22" i="25"/>
  <c r="CC21" i="25"/>
  <c r="CC20" i="25"/>
  <c r="CC18" i="25"/>
  <c r="CC26" i="25"/>
  <c r="CC19" i="25"/>
  <c r="CC34" i="25"/>
  <c r="CC27" i="25"/>
  <c r="CC28" i="25"/>
  <c r="CC33" i="25"/>
  <c r="CC32" i="25"/>
  <c r="CC31" i="25"/>
  <c r="CC30" i="25"/>
  <c r="BU17" i="25"/>
  <c r="BU25" i="25"/>
  <c r="BU16" i="25"/>
  <c r="BU24" i="25"/>
  <c r="BU15" i="25"/>
  <c r="BU23" i="25"/>
  <c r="BU14" i="25"/>
  <c r="BU22" i="25"/>
  <c r="BU21" i="25"/>
  <c r="BU29" i="25"/>
  <c r="BU20" i="25"/>
  <c r="BU18" i="25"/>
  <c r="BU26" i="25"/>
  <c r="BU34" i="25"/>
  <c r="BU42" i="25"/>
  <c r="BU50" i="25"/>
  <c r="BU33" i="25"/>
  <c r="BU41" i="25"/>
  <c r="BU49" i="25"/>
  <c r="BU32" i="25"/>
  <c r="BU40" i="25"/>
  <c r="BU48" i="25"/>
  <c r="BU31" i="25"/>
  <c r="BU39" i="25"/>
  <c r="BU47" i="25"/>
  <c r="BU30" i="25"/>
  <c r="BU38" i="25"/>
  <c r="BU46" i="25"/>
  <c r="BU19" i="25"/>
  <c r="BU35" i="25"/>
  <c r="BU43" i="25"/>
  <c r="BU51" i="25"/>
  <c r="BM17" i="25"/>
  <c r="BM25" i="25"/>
  <c r="BM16" i="25"/>
  <c r="BM24" i="25"/>
  <c r="BM15" i="25"/>
  <c r="BM23" i="25"/>
  <c r="BM14" i="25"/>
  <c r="BM22" i="25"/>
  <c r="BM21" i="25"/>
  <c r="BM29" i="25"/>
  <c r="BM20" i="25"/>
  <c r="BM18" i="25"/>
  <c r="BM26" i="25"/>
  <c r="BM34" i="25"/>
  <c r="BM33" i="25"/>
  <c r="BM32" i="25"/>
  <c r="BM28" i="25"/>
  <c r="BM31" i="25"/>
  <c r="BM30" i="25"/>
  <c r="BI33" i="25"/>
  <c r="BU52" i="25"/>
  <c r="BQ48" i="25"/>
  <c r="BV45" i="25"/>
  <c r="BR41" i="25"/>
  <c r="BW38" i="25"/>
  <c r="BJ33" i="25"/>
  <c r="BX31" i="25"/>
  <c r="BO30" i="25"/>
  <c r="BU27" i="25"/>
  <c r="CH14" i="25"/>
  <c r="CH15" i="25"/>
  <c r="CH16" i="25"/>
  <c r="CH17" i="25"/>
  <c r="CH18" i="25"/>
  <c r="CH19" i="25"/>
  <c r="CH20" i="25"/>
  <c r="CH21" i="25"/>
  <c r="CH22" i="25"/>
  <c r="CH23" i="25"/>
  <c r="CH24" i="25"/>
  <c r="CH25" i="25"/>
  <c r="CH26" i="25"/>
  <c r="CH27" i="25"/>
  <c r="CH28" i="25"/>
  <c r="CH29" i="25"/>
  <c r="CH30" i="25"/>
  <c r="CH31" i="25"/>
  <c r="CH32" i="25"/>
  <c r="CH33" i="25"/>
  <c r="CH34" i="25"/>
  <c r="CJ14" i="25"/>
  <c r="CJ15" i="25"/>
  <c r="CJ16" i="25"/>
  <c r="CJ17" i="25"/>
  <c r="CJ18" i="25"/>
  <c r="CJ19" i="25"/>
  <c r="CJ20" i="25"/>
  <c r="CJ21" i="25"/>
  <c r="CJ22" i="25"/>
  <c r="CJ23" i="25"/>
  <c r="CJ24" i="25"/>
  <c r="CJ25" i="25"/>
  <c r="CJ26" i="25"/>
  <c r="CJ27" i="25"/>
  <c r="CJ28" i="25"/>
  <c r="CJ29" i="25"/>
  <c r="CJ30" i="25"/>
  <c r="CJ31" i="25"/>
  <c r="CJ32" i="25"/>
  <c r="CJ33" i="25"/>
  <c r="CJ34" i="25"/>
  <c r="CJ35" i="25"/>
  <c r="CB16" i="25"/>
  <c r="CB24" i="25"/>
  <c r="CB15" i="25"/>
  <c r="CB23" i="25"/>
  <c r="CB14" i="25"/>
  <c r="CB22" i="25"/>
  <c r="CB21" i="25"/>
  <c r="CB20" i="25"/>
  <c r="CB28" i="25"/>
  <c r="CB19" i="25"/>
  <c r="CB17" i="25"/>
  <c r="CB25" i="25"/>
  <c r="CB27" i="25"/>
  <c r="CB33" i="25"/>
  <c r="CB32" i="25"/>
  <c r="CB31" i="25"/>
  <c r="CB30" i="25"/>
  <c r="CB26" i="25"/>
  <c r="CB29" i="25"/>
  <c r="CB18" i="25"/>
  <c r="CB34" i="25"/>
  <c r="BT16" i="25"/>
  <c r="BT24" i="25"/>
  <c r="BT15" i="25"/>
  <c r="BT23" i="25"/>
  <c r="BT14" i="25"/>
  <c r="BT22" i="25"/>
  <c r="BT21" i="25"/>
  <c r="BT29" i="25"/>
  <c r="BT20" i="25"/>
  <c r="BT28" i="25"/>
  <c r="BT19" i="25"/>
  <c r="BT27" i="25"/>
  <c r="BT17" i="25"/>
  <c r="BT25" i="25"/>
  <c r="BT33" i="25"/>
  <c r="BT41" i="25"/>
  <c r="BT49" i="25"/>
  <c r="BT32" i="25"/>
  <c r="BT40" i="25"/>
  <c r="BT48" i="25"/>
  <c r="BT31" i="25"/>
  <c r="BT39" i="25"/>
  <c r="BT47" i="25"/>
  <c r="BT26" i="25"/>
  <c r="BT30" i="25"/>
  <c r="BT38" i="25"/>
  <c r="BT46" i="25"/>
  <c r="BT18" i="25"/>
  <c r="BT37" i="25"/>
  <c r="BT45" i="25"/>
  <c r="BT53" i="25"/>
  <c r="BT34" i="25"/>
  <c r="BT42" i="25"/>
  <c r="BT50" i="25"/>
  <c r="BL16" i="25"/>
  <c r="BL24" i="25"/>
  <c r="BL15" i="25"/>
  <c r="BL23" i="25"/>
  <c r="BL14" i="25"/>
  <c r="BL22" i="25"/>
  <c r="BL21" i="25"/>
  <c r="BL29" i="25"/>
  <c r="BL20" i="25"/>
  <c r="BL28" i="25"/>
  <c r="BL19" i="25"/>
  <c r="BL27" i="25"/>
  <c r="BL17" i="25"/>
  <c r="BL25" i="25"/>
  <c r="BL33" i="25"/>
  <c r="BL32" i="25"/>
  <c r="BL26" i="25"/>
  <c r="BL31" i="25"/>
  <c r="BL18" i="25"/>
  <c r="BL30" i="25"/>
  <c r="BL34" i="25"/>
  <c r="BI28" i="25"/>
  <c r="BT52" i="25"/>
  <c r="BU45" i="25"/>
  <c r="BQ41" i="25"/>
  <c r="BV38" i="25"/>
  <c r="BR34" i="25"/>
  <c r="CF32" i="25"/>
  <c r="BW31" i="25"/>
  <c r="BN30" i="25"/>
  <c r="BM27" i="25"/>
  <c r="CM28" i="25"/>
  <c r="BJ14" i="25"/>
  <c r="BJ22" i="25"/>
  <c r="BJ21" i="25"/>
  <c r="BJ29" i="25"/>
  <c r="BJ20" i="25"/>
  <c r="BJ28" i="25"/>
  <c r="BJ19" i="25"/>
  <c r="BJ27" i="25"/>
  <c r="BJ18" i="25"/>
  <c r="BJ26" i="25"/>
  <c r="BJ17" i="25"/>
  <c r="BJ25" i="25"/>
  <c r="BJ15" i="25"/>
  <c r="BJ23" i="25"/>
  <c r="BJ31" i="25"/>
  <c r="BJ30" i="25"/>
  <c r="BJ24" i="25"/>
  <c r="BJ35" i="25"/>
  <c r="BJ16" i="25"/>
  <c r="BJ32" i="25"/>
  <c r="CI14" i="25"/>
  <c r="CI15" i="25"/>
  <c r="CI16" i="25"/>
  <c r="CI17" i="25"/>
  <c r="CI18" i="25"/>
  <c r="CI19" i="25"/>
  <c r="CI20" i="25"/>
  <c r="CI21" i="25"/>
  <c r="CI22" i="25"/>
  <c r="CI23" i="25"/>
  <c r="CI24" i="25"/>
  <c r="CI25" i="25"/>
  <c r="CI26" i="25"/>
  <c r="CI27" i="25"/>
  <c r="CI28" i="25"/>
  <c r="CI29" i="25"/>
  <c r="CI30" i="25"/>
  <c r="CI31" i="25"/>
  <c r="CI32" i="25"/>
  <c r="CI33" i="25"/>
  <c r="CI34" i="25"/>
  <c r="CA15" i="25"/>
  <c r="CA23" i="25"/>
  <c r="CA14" i="25"/>
  <c r="CA22" i="25"/>
  <c r="CA21" i="25"/>
  <c r="CA20" i="25"/>
  <c r="CA28" i="25"/>
  <c r="CA19" i="25"/>
  <c r="CA27" i="25"/>
  <c r="CA18" i="25"/>
  <c r="CA26" i="25"/>
  <c r="CA16" i="25"/>
  <c r="CA24" i="25"/>
  <c r="CA32" i="25"/>
  <c r="CA25" i="25"/>
  <c r="CA31" i="25"/>
  <c r="CA17" i="25"/>
  <c r="CA30" i="25"/>
  <c r="CA29" i="25"/>
  <c r="CA33" i="25"/>
  <c r="BS15" i="25"/>
  <c r="BS23" i="25"/>
  <c r="BS14" i="25"/>
  <c r="BS22" i="25"/>
  <c r="BS21" i="25"/>
  <c r="BS29" i="25"/>
  <c r="BS20" i="25"/>
  <c r="BS28" i="25"/>
  <c r="BS19" i="25"/>
  <c r="BS27" i="25"/>
  <c r="BS18" i="25"/>
  <c r="BS26" i="25"/>
  <c r="BS16" i="25"/>
  <c r="BS24" i="25"/>
  <c r="BS25" i="25"/>
  <c r="BS32" i="25"/>
  <c r="BS40" i="25"/>
  <c r="BS48" i="25"/>
  <c r="BS17" i="25"/>
  <c r="BS31" i="25"/>
  <c r="BS39" i="25"/>
  <c r="BS47" i="25"/>
  <c r="BS30" i="25"/>
  <c r="BS38" i="25"/>
  <c r="BS46" i="25"/>
  <c r="BS37" i="25"/>
  <c r="BS45" i="25"/>
  <c r="BS53" i="25"/>
  <c r="BS36" i="25"/>
  <c r="BS44" i="25"/>
  <c r="BS52" i="25"/>
  <c r="BS33" i="25"/>
  <c r="BS41" i="25"/>
  <c r="BS49" i="25"/>
  <c r="BK15" i="25"/>
  <c r="BK23" i="25"/>
  <c r="BK14" i="25"/>
  <c r="BK22" i="25"/>
  <c r="BK21" i="25"/>
  <c r="BK29" i="25"/>
  <c r="BK20" i="25"/>
  <c r="BK28" i="25"/>
  <c r="BK19" i="25"/>
  <c r="BK27" i="25"/>
  <c r="BK18" i="25"/>
  <c r="BK26" i="25"/>
  <c r="BK16" i="25"/>
  <c r="BK24" i="25"/>
  <c r="BK17" i="25"/>
  <c r="BK32" i="25"/>
  <c r="BK31" i="25"/>
  <c r="BK30" i="25"/>
  <c r="BK25" i="25"/>
  <c r="BK33" i="25"/>
  <c r="BI27" i="25"/>
  <c r="BV53" i="25"/>
  <c r="BR49" i="25"/>
  <c r="BW46" i="25"/>
  <c r="BS42" i="25"/>
  <c r="BX39" i="25"/>
  <c r="BT35" i="25"/>
  <c r="BK34" i="25"/>
  <c r="BY32" i="25"/>
  <c r="BP31" i="25"/>
  <c r="CD29" i="25"/>
  <c r="BZ24" i="25"/>
  <c r="CM20" i="25"/>
  <c r="AR44" i="25"/>
  <c r="AW14" i="25"/>
  <c r="AW48" i="25"/>
  <c r="AW36" i="25"/>
  <c r="AW33" i="25"/>
  <c r="AW31" i="25"/>
  <c r="AW27" i="25"/>
  <c r="AR15" i="25"/>
  <c r="BC49" i="25"/>
  <c r="BC42" i="25"/>
  <c r="AW38" i="25"/>
  <c r="BC37" i="25"/>
  <c r="BC34" i="25"/>
  <c r="AR32" i="25"/>
  <c r="BC53" i="25"/>
  <c r="BC46" i="25"/>
  <c r="BC39" i="25"/>
  <c r="AW34" i="25"/>
  <c r="AR34" i="25"/>
  <c r="AW53" i="25"/>
  <c r="AR37" i="25"/>
  <c r="BC33" i="25"/>
  <c r="BC23" i="25"/>
  <c r="BC17" i="25"/>
  <c r="BF32" i="25"/>
  <c r="AY16" i="25"/>
  <c r="BD48" i="25"/>
  <c r="BG48" i="25" s="1"/>
  <c r="BD50" i="25"/>
  <c r="BG50" i="25" s="1"/>
  <c r="AX43" i="25"/>
  <c r="BA43" i="25" s="1"/>
  <c r="BF35" i="25"/>
  <c r="AR30" i="25"/>
  <c r="AX26" i="25"/>
  <c r="AY26" i="25" s="1"/>
  <c r="AR23" i="25"/>
  <c r="AX23" i="25"/>
  <c r="BA23" i="25" s="1"/>
  <c r="BB23" i="25" s="1"/>
  <c r="BD17" i="25"/>
  <c r="BE17" i="25" s="1"/>
  <c r="AX15" i="25"/>
  <c r="BA15" i="25" s="1"/>
  <c r="AX52" i="25"/>
  <c r="BA52" i="25" s="1"/>
  <c r="BB52" i="25" s="1"/>
  <c r="BD44" i="25"/>
  <c r="BE44" i="25" s="1"/>
  <c r="AZ40" i="25"/>
  <c r="BF30" i="25"/>
  <c r="AX28" i="25"/>
  <c r="BA28" i="25" s="1"/>
  <c r="BD22" i="25"/>
  <c r="BG22" i="25" s="1"/>
  <c r="BH22" i="25" s="1"/>
  <c r="AR51" i="25"/>
  <c r="AR49" i="25"/>
  <c r="BA16" i="25"/>
  <c r="AX40" i="25"/>
  <c r="BA40" i="25" s="1"/>
  <c r="BB40" i="25" s="1"/>
  <c r="AX38" i="25"/>
  <c r="BA38" i="25" s="1"/>
  <c r="BB38" i="25" s="1"/>
  <c r="BD29" i="25"/>
  <c r="BG29" i="25" s="1"/>
  <c r="BF28" i="25"/>
  <c r="AZ21" i="25"/>
  <c r="BA48" i="25"/>
  <c r="BG32" i="25"/>
  <c r="BF45" i="25"/>
  <c r="BF43" i="25"/>
  <c r="BD42" i="25"/>
  <c r="BG42" i="25" s="1"/>
  <c r="BA36" i="25"/>
  <c r="BF34" i="25"/>
  <c r="AX31" i="25"/>
  <c r="BA31" i="25" s="1"/>
  <c r="BA22" i="25"/>
  <c r="BB22" i="25" s="1"/>
  <c r="BF21" i="25"/>
  <c r="AZ19" i="25"/>
  <c r="BD49" i="25"/>
  <c r="BE49" i="25" s="1"/>
  <c r="BG47" i="25"/>
  <c r="BD53" i="25"/>
  <c r="BG53" i="25" s="1"/>
  <c r="BH53" i="25" s="1"/>
  <c r="BF52" i="25"/>
  <c r="BF33" i="25"/>
  <c r="BD51" i="25"/>
  <c r="BG51" i="25" s="1"/>
  <c r="AR48" i="25"/>
  <c r="AR40" i="25"/>
  <c r="AR36" i="25"/>
  <c r="AT36" i="25" s="1"/>
  <c r="AR14" i="25"/>
  <c r="BF36" i="25"/>
  <c r="BG27" i="25"/>
  <c r="BF49" i="25"/>
  <c r="BD45" i="25"/>
  <c r="BG45" i="25" s="1"/>
  <c r="BF38" i="25"/>
  <c r="BD37" i="25"/>
  <c r="BE37" i="25" s="1"/>
  <c r="BD34" i="25"/>
  <c r="BG34" i="25" s="1"/>
  <c r="BD26" i="25"/>
  <c r="BG26" i="25" s="1"/>
  <c r="BD19" i="25"/>
  <c r="BE19" i="25" s="1"/>
  <c r="BF17" i="25"/>
  <c r="BG14" i="25"/>
  <c r="I26" i="25" s="1"/>
  <c r="BE32" i="25"/>
  <c r="BD52" i="25"/>
  <c r="BF51" i="25"/>
  <c r="AR42" i="25"/>
  <c r="BF31" i="25"/>
  <c r="AR29" i="25"/>
  <c r="AR28" i="25"/>
  <c r="BD23" i="25"/>
  <c r="BE23" i="25" s="1"/>
  <c r="BD46" i="25"/>
  <c r="BG46" i="25" s="1"/>
  <c r="BF41" i="25"/>
  <c r="BD40" i="25"/>
  <c r="BG40" i="25" s="1"/>
  <c r="BF39" i="25"/>
  <c r="BF37" i="25"/>
  <c r="BD30" i="25"/>
  <c r="BE30" i="25" s="1"/>
  <c r="BD28" i="25"/>
  <c r="BG28" i="25" s="1"/>
  <c r="BF19" i="25"/>
  <c r="BD15" i="25"/>
  <c r="BG15" i="25" s="1"/>
  <c r="BD25" i="25"/>
  <c r="BG25" i="25" s="1"/>
  <c r="BD20" i="25"/>
  <c r="BE20" i="25" s="1"/>
  <c r="BF50" i="25"/>
  <c r="AR46" i="25"/>
  <c r="BD38" i="25"/>
  <c r="BG38" i="25" s="1"/>
  <c r="AR35" i="25"/>
  <c r="BD31" i="25"/>
  <c r="BG31" i="25" s="1"/>
  <c r="BD35" i="25"/>
  <c r="BG35" i="25" s="1"/>
  <c r="BF24" i="25"/>
  <c r="BF20" i="25"/>
  <c r="BG52" i="25"/>
  <c r="AY53" i="25"/>
  <c r="AR53" i="25"/>
  <c r="AZ48" i="25"/>
  <c r="BA49" i="25"/>
  <c r="BC48" i="25"/>
  <c r="AY47" i="25"/>
  <c r="BA47" i="25"/>
  <c r="BE50" i="25"/>
  <c r="AY50" i="25"/>
  <c r="BA50" i="25"/>
  <c r="AY48" i="25"/>
  <c r="BE47" i="25"/>
  <c r="AR47" i="25"/>
  <c r="AT47" i="25" s="1"/>
  <c r="BF40" i="25"/>
  <c r="AY46" i="25"/>
  <c r="AY45" i="25"/>
  <c r="AR45" i="25"/>
  <c r="BE46" i="25"/>
  <c r="AX44" i="25"/>
  <c r="BA44" i="25" s="1"/>
  <c r="BB44" i="25" s="1"/>
  <c r="AR38" i="25"/>
  <c r="AY41" i="25"/>
  <c r="AY38" i="25"/>
  <c r="AY39" i="25"/>
  <c r="AR41" i="25"/>
  <c r="BA39" i="25"/>
  <c r="AY36" i="25"/>
  <c r="BE36" i="25"/>
  <c r="IQ35" i="25"/>
  <c r="JO35" i="25" s="1"/>
  <c r="CH35" i="25" s="1"/>
  <c r="HL35" i="25"/>
  <c r="IJ35" i="25" s="1"/>
  <c r="GG35" i="25"/>
  <c r="AX35" i="25"/>
  <c r="KP35" i="25"/>
  <c r="JK35" i="25"/>
  <c r="HC35" i="25"/>
  <c r="AZ35" i="25"/>
  <c r="AX37" i="25"/>
  <c r="BG36" i="25"/>
  <c r="KN35" i="25"/>
  <c r="BZ35" i="25" s="1"/>
  <c r="JI35" i="25"/>
  <c r="CB35" i="25" s="1"/>
  <c r="ID35" i="25"/>
  <c r="HA35" i="25"/>
  <c r="GH35" i="25"/>
  <c r="GX35" i="25"/>
  <c r="HF35" i="25"/>
  <c r="HO35" i="25"/>
  <c r="IM35" i="25" s="1"/>
  <c r="IE35" i="25"/>
  <c r="IV35" i="25"/>
  <c r="JT35" i="25" s="1"/>
  <c r="CM35" i="25" s="1"/>
  <c r="JL35" i="25"/>
  <c r="KC35" i="25"/>
  <c r="LA35" i="25" s="1"/>
  <c r="KS35" i="25"/>
  <c r="AS35" i="25"/>
  <c r="GI35" i="25"/>
  <c r="GY35" i="25"/>
  <c r="HG35" i="25"/>
  <c r="HP35" i="25"/>
  <c r="IN35" i="25" s="1"/>
  <c r="IF35" i="25"/>
  <c r="IW35" i="25"/>
  <c r="JU35" i="25" s="1"/>
  <c r="JM35" i="25"/>
  <c r="KD35" i="25"/>
  <c r="LB35" i="25" s="1"/>
  <c r="KT35" i="25"/>
  <c r="GB35" i="25"/>
  <c r="GR35" i="25"/>
  <c r="GZ35" i="25"/>
  <c r="HI35" i="25"/>
  <c r="IG35" i="25" s="1"/>
  <c r="HY35" i="25"/>
  <c r="IP35" i="25"/>
  <c r="JN35" i="25" s="1"/>
  <c r="JF35" i="25"/>
  <c r="JW35" i="25"/>
  <c r="KU35" i="25" s="1"/>
  <c r="KM35" i="25"/>
  <c r="BY35" i="25" s="1"/>
  <c r="X36" i="25"/>
  <c r="GD35" i="25"/>
  <c r="GT35" i="25"/>
  <c r="HB35" i="25"/>
  <c r="HK35" i="25"/>
  <c r="II35" i="25" s="1"/>
  <c r="IA35" i="25"/>
  <c r="IR35" i="25"/>
  <c r="JP35" i="25" s="1"/>
  <c r="CI35" i="25" s="1"/>
  <c r="JH35" i="25"/>
  <c r="JY35" i="25"/>
  <c r="KW35" i="25" s="1"/>
  <c r="KO35" i="25"/>
  <c r="GF35" i="25"/>
  <c r="GV35" i="25"/>
  <c r="HD35" i="25"/>
  <c r="HM35" i="25"/>
  <c r="IK35" i="25" s="1"/>
  <c r="IC35" i="25"/>
  <c r="IT35" i="25"/>
  <c r="JR35" i="25" s="1"/>
  <c r="JJ35" i="25"/>
  <c r="KA35" i="25"/>
  <c r="KY35" i="25" s="1"/>
  <c r="KQ35" i="25"/>
  <c r="AZ32" i="25"/>
  <c r="BG30" i="25"/>
  <c r="BE27" i="25"/>
  <c r="AZ33" i="25"/>
  <c r="AX32" i="25"/>
  <c r="AY30" i="25"/>
  <c r="BA30" i="25"/>
  <c r="BE24" i="25"/>
  <c r="AR33" i="25"/>
  <c r="AR31" i="25"/>
  <c r="AR27" i="25"/>
  <c r="BA25" i="25"/>
  <c r="AY24" i="25"/>
  <c r="BE22" i="25"/>
  <c r="AR20" i="25"/>
  <c r="AR22" i="25"/>
  <c r="AT22" i="25" s="1"/>
  <c r="AY25" i="25"/>
  <c r="AR24" i="25"/>
  <c r="AT24" i="25" s="1"/>
  <c r="AY22" i="25"/>
  <c r="BG24" i="25"/>
  <c r="BE21" i="25"/>
  <c r="BE14" i="25"/>
  <c r="AY17" i="25"/>
  <c r="BA17" i="25"/>
  <c r="AR16" i="25"/>
  <c r="BE16" i="25"/>
  <c r="AT17" i="25"/>
  <c r="BG17" i="25"/>
  <c r="AY19" i="25"/>
  <c r="BA19" i="25"/>
  <c r="AR18" i="25"/>
  <c r="LK12" i="25"/>
  <c r="LJ12" i="25"/>
  <c r="LI12" i="25"/>
  <c r="LI28" i="25" s="1"/>
  <c r="LH12" i="25"/>
  <c r="LH27" i="25" s="1"/>
  <c r="LG12" i="25"/>
  <c r="LG26" i="25" s="1"/>
  <c r="LF12" i="25"/>
  <c r="LF25" i="25" s="1"/>
  <c r="LE12" i="25"/>
  <c r="L107" i="25"/>
  <c r="J10" i="25"/>
  <c r="CC35" i="25" l="1"/>
  <c r="BE41" i="25"/>
  <c r="BG43" i="25"/>
  <c r="BB43" i="25"/>
  <c r="CN35" i="25"/>
  <c r="BB49" i="25"/>
  <c r="AT41" i="25"/>
  <c r="BH48" i="25"/>
  <c r="BB45" i="25"/>
  <c r="BB34" i="25"/>
  <c r="DF34" i="25" s="1"/>
  <c r="ED34" i="25" s="1"/>
  <c r="BB51" i="25"/>
  <c r="BB16" i="25"/>
  <c r="DH16" i="25" s="1"/>
  <c r="EF16" i="25" s="1"/>
  <c r="BB36" i="25"/>
  <c r="BB41" i="25"/>
  <c r="BB39" i="25"/>
  <c r="BH35" i="25"/>
  <c r="DP35" i="25" s="1"/>
  <c r="EN35" i="25" s="1"/>
  <c r="BH26" i="25"/>
  <c r="DN26" i="25" s="1"/>
  <c r="EL26" i="25" s="1"/>
  <c r="BH42" i="25"/>
  <c r="BH52" i="25"/>
  <c r="BH16" i="25"/>
  <c r="DT16" i="25" s="1"/>
  <c r="ER16" i="25" s="1"/>
  <c r="BB20" i="25"/>
  <c r="DK20" i="25" s="1"/>
  <c r="EI20" i="25" s="1"/>
  <c r="BB24" i="25"/>
  <c r="DI24" i="25" s="1"/>
  <c r="EG24" i="25" s="1"/>
  <c r="AT33" i="25"/>
  <c r="AY34" i="25"/>
  <c r="BA42" i="25"/>
  <c r="BB42" i="25" s="1"/>
  <c r="BH14" i="25"/>
  <c r="I27" i="25" s="1"/>
  <c r="BG39" i="25"/>
  <c r="BE51" i="25"/>
  <c r="AT16" i="25"/>
  <c r="AT39" i="25"/>
  <c r="BE40" i="25"/>
  <c r="BH27" i="25"/>
  <c r="DO27" i="25" s="1"/>
  <c r="EM27" i="25" s="1"/>
  <c r="AY23" i="25"/>
  <c r="AV23" i="25" s="1"/>
  <c r="BB29" i="25"/>
  <c r="DH29" i="25" s="1"/>
  <c r="EF29" i="25" s="1"/>
  <c r="BH33" i="25"/>
  <c r="CK35" i="25"/>
  <c r="CA35" i="25"/>
  <c r="AY33" i="25"/>
  <c r="BE48" i="25"/>
  <c r="BH43" i="25"/>
  <c r="BA18" i="25"/>
  <c r="BB18" i="25" s="1"/>
  <c r="DG18" i="25" s="1"/>
  <c r="EE18" i="25" s="1"/>
  <c r="BE33" i="25"/>
  <c r="CG35" i="25"/>
  <c r="CF35" i="25"/>
  <c r="AY31" i="25"/>
  <c r="AU49" i="25"/>
  <c r="CE35" i="25"/>
  <c r="BG37" i="25"/>
  <c r="BH37" i="25" s="1"/>
  <c r="AY51" i="25"/>
  <c r="BH38" i="25"/>
  <c r="AT48" i="25"/>
  <c r="BH32" i="25"/>
  <c r="DS32" i="25" s="1"/>
  <c r="EQ32" i="25" s="1"/>
  <c r="BB53" i="25"/>
  <c r="AY52" i="25"/>
  <c r="BB19" i="25"/>
  <c r="DJ19" i="25" s="1"/>
  <c r="EH19" i="25" s="1"/>
  <c r="BB14" i="25"/>
  <c r="F27" i="25" s="1"/>
  <c r="BH47" i="25"/>
  <c r="AY28" i="25"/>
  <c r="BH31" i="25"/>
  <c r="BG18" i="25"/>
  <c r="BH18" i="25" s="1"/>
  <c r="DM18" i="25" s="1"/>
  <c r="BH17" i="25"/>
  <c r="DQ17" i="25" s="1"/>
  <c r="EO17" i="25" s="1"/>
  <c r="AT14" i="25"/>
  <c r="AY20" i="25"/>
  <c r="AU20" i="25" s="1"/>
  <c r="AY40" i="25"/>
  <c r="BH45" i="25"/>
  <c r="AY14" i="25"/>
  <c r="AT18" i="25"/>
  <c r="BB50" i="25"/>
  <c r="BH25" i="25"/>
  <c r="DO25" i="25" s="1"/>
  <c r="EM25" i="25" s="1"/>
  <c r="BH36" i="25"/>
  <c r="BE53" i="25"/>
  <c r="AU53" i="25" s="1"/>
  <c r="BA21" i="25"/>
  <c r="CV21" i="25" s="1"/>
  <c r="AY29" i="25"/>
  <c r="BE25" i="25"/>
  <c r="AU25" i="25" s="1"/>
  <c r="BH46" i="25"/>
  <c r="AT31" i="25"/>
  <c r="BG44" i="25"/>
  <c r="BH44" i="25" s="1"/>
  <c r="AT46" i="25"/>
  <c r="AT25" i="25"/>
  <c r="BE15" i="25"/>
  <c r="AT38" i="25"/>
  <c r="AT21" i="25"/>
  <c r="BA26" i="25"/>
  <c r="CR26" i="25" s="1"/>
  <c r="BE38" i="25"/>
  <c r="AU38" i="25" s="1"/>
  <c r="AT52" i="25"/>
  <c r="AY15" i="25"/>
  <c r="BB47" i="25"/>
  <c r="AT40" i="25"/>
  <c r="AT29" i="25"/>
  <c r="BE42" i="25"/>
  <c r="AU42" i="25" s="1"/>
  <c r="AT51" i="25"/>
  <c r="BO35" i="25"/>
  <c r="BP35" i="25"/>
  <c r="DE27" i="25"/>
  <c r="EC27" i="25" s="1"/>
  <c r="AU21" i="25"/>
  <c r="AT42" i="25"/>
  <c r="DJ22" i="25"/>
  <c r="EH22" i="25" s="1"/>
  <c r="DB26" i="25"/>
  <c r="CO34" i="25"/>
  <c r="BH24" i="25"/>
  <c r="DQ24" i="25" s="1"/>
  <c r="BE29" i="25"/>
  <c r="AY27" i="25"/>
  <c r="AU27" i="25" s="1"/>
  <c r="BK35" i="25"/>
  <c r="AT27" i="25"/>
  <c r="AT43" i="25"/>
  <c r="AT15" i="25"/>
  <c r="BM35" i="25"/>
  <c r="BI35" i="25"/>
  <c r="CP20" i="25"/>
  <c r="CS17" i="25"/>
  <c r="DA25" i="25"/>
  <c r="CS16" i="25"/>
  <c r="DK27" i="25"/>
  <c r="EI27" i="25" s="1"/>
  <c r="DF23" i="25"/>
  <c r="ED23" i="25" s="1"/>
  <c r="DE23" i="25"/>
  <c r="EC23" i="25" s="1"/>
  <c r="DA16" i="25"/>
  <c r="DF27" i="25"/>
  <c r="ED27" i="25" s="1"/>
  <c r="CW27" i="25"/>
  <c r="CP34" i="25"/>
  <c r="CX16" i="25"/>
  <c r="CX34" i="25"/>
  <c r="CO28" i="25"/>
  <c r="CU17" i="25"/>
  <c r="CS25" i="25"/>
  <c r="CY16" i="25"/>
  <c r="CU22" i="25"/>
  <c r="DI27" i="25"/>
  <c r="EG27" i="25" s="1"/>
  <c r="CS14" i="25"/>
  <c r="CS28" i="25"/>
  <c r="DA29" i="25"/>
  <c r="CV24" i="25"/>
  <c r="CV20" i="25"/>
  <c r="CY32" i="25"/>
  <c r="DH27" i="25"/>
  <c r="EF27" i="25" s="1"/>
  <c r="DK22" i="25"/>
  <c r="EI22" i="25" s="1"/>
  <c r="DC26" i="25"/>
  <c r="CQ14" i="25"/>
  <c r="DG22" i="25"/>
  <c r="EE22" i="25" s="1"/>
  <c r="DB32" i="25"/>
  <c r="CT22" i="25"/>
  <c r="CO20" i="25"/>
  <c r="CQ20" i="25"/>
  <c r="CS24" i="25"/>
  <c r="DB17" i="25"/>
  <c r="DC14" i="25"/>
  <c r="DL22" i="25"/>
  <c r="EJ22" i="25" s="1"/>
  <c r="CP14" i="25"/>
  <c r="DG27" i="25"/>
  <c r="EE27" i="25" s="1"/>
  <c r="CR25" i="25"/>
  <c r="DH22" i="25"/>
  <c r="EF22" i="25" s="1"/>
  <c r="CR34" i="25"/>
  <c r="CS23" i="25"/>
  <c r="CP27" i="25"/>
  <c r="CQ28" i="25"/>
  <c r="CY29" i="25"/>
  <c r="CQ29" i="25"/>
  <c r="DP26" i="25"/>
  <c r="EN26" i="25" s="1"/>
  <c r="DD25" i="25"/>
  <c r="CO16" i="25"/>
  <c r="CW18" i="25"/>
  <c r="CZ27" i="25"/>
  <c r="CR29" i="25"/>
  <c r="CX14" i="25"/>
  <c r="DA32" i="25"/>
  <c r="DB25" i="25"/>
  <c r="DC22" i="25"/>
  <c r="CQ23" i="25"/>
  <c r="CY22" i="25"/>
  <c r="CQ34" i="25"/>
  <c r="CR24" i="25"/>
  <c r="CP24" i="25"/>
  <c r="DI22" i="25"/>
  <c r="EG22" i="25" s="1"/>
  <c r="CS29" i="25"/>
  <c r="CT23" i="25"/>
  <c r="CT34" i="25"/>
  <c r="CT14" i="25"/>
  <c r="DC33" i="25"/>
  <c r="DK23" i="25"/>
  <c r="EI23" i="25" s="1"/>
  <c r="CU24" i="25"/>
  <c r="DL23" i="25"/>
  <c r="EJ23" i="25" s="1"/>
  <c r="CV27" i="25"/>
  <c r="CV29" i="25"/>
  <c r="CQ16" i="25"/>
  <c r="CS20" i="25"/>
  <c r="DJ27" i="25"/>
  <c r="EH27" i="25" s="1"/>
  <c r="DB16" i="25"/>
  <c r="CT20" i="25"/>
  <c r="CU20" i="25"/>
  <c r="CU30" i="25"/>
  <c r="DE22" i="25"/>
  <c r="EC22" i="25" s="1"/>
  <c r="CQ24" i="25"/>
  <c r="DM32" i="25"/>
  <c r="EK32" i="25" s="1"/>
  <c r="DJ23" i="25"/>
  <c r="EH23" i="25" s="1"/>
  <c r="CZ16" i="25"/>
  <c r="DA22" i="25"/>
  <c r="CP16" i="25"/>
  <c r="CX31" i="25"/>
  <c r="CT29" i="25"/>
  <c r="CY25" i="25"/>
  <c r="DG23" i="25"/>
  <c r="EE23" i="25" s="1"/>
  <c r="CY31" i="25"/>
  <c r="CX25" i="25"/>
  <c r="CP29" i="25"/>
  <c r="CZ14" i="25"/>
  <c r="CR30" i="25"/>
  <c r="CR28" i="25"/>
  <c r="CR20" i="25"/>
  <c r="CS34" i="25"/>
  <c r="CT28" i="25"/>
  <c r="CT16" i="25"/>
  <c r="CT24" i="25"/>
  <c r="DB27" i="25"/>
  <c r="DK34" i="25"/>
  <c r="EI34" i="25" s="1"/>
  <c r="CU28" i="25"/>
  <c r="CU29" i="25"/>
  <c r="CU16" i="25"/>
  <c r="DC25" i="25"/>
  <c r="CX26" i="25"/>
  <c r="DF22" i="25"/>
  <c r="ED22" i="25" s="1"/>
  <c r="CV14" i="25"/>
  <c r="CV16" i="25"/>
  <c r="CV34" i="25"/>
  <c r="CW25" i="25"/>
  <c r="CO22" i="25"/>
  <c r="CO14" i="25"/>
  <c r="CO24" i="25"/>
  <c r="CW16" i="25"/>
  <c r="CR16" i="25"/>
  <c r="CZ25" i="25"/>
  <c r="DD33" i="25"/>
  <c r="DO22" i="25"/>
  <c r="DL27" i="25"/>
  <c r="EJ27" i="25" s="1"/>
  <c r="DO33" i="25"/>
  <c r="EM33" i="25" s="1"/>
  <c r="DA28" i="25"/>
  <c r="DC32" i="25"/>
  <c r="CR23" i="25"/>
  <c r="CQ22" i="25"/>
  <c r="DB14" i="25"/>
  <c r="CZ22" i="25"/>
  <c r="CW33" i="25"/>
  <c r="DC29" i="25"/>
  <c r="DO31" i="25"/>
  <c r="EM31" i="25" s="1"/>
  <c r="CX22" i="25"/>
  <c r="LE24" i="25"/>
  <c r="LE14" i="25"/>
  <c r="CW22" i="25"/>
  <c r="CU14" i="25"/>
  <c r="CP22" i="25"/>
  <c r="CO29" i="25"/>
  <c r="CR14" i="25"/>
  <c r="CU34" i="25"/>
  <c r="DD34" i="25"/>
  <c r="DD16" i="25"/>
  <c r="DC21" i="25"/>
  <c r="CP30" i="25"/>
  <c r="DC16" i="25"/>
  <c r="CV15" i="25"/>
  <c r="DD22" i="25"/>
  <c r="CZ33" i="25"/>
  <c r="CO27" i="25"/>
  <c r="CT27" i="25"/>
  <c r="DD27" i="25"/>
  <c r="CY27" i="25"/>
  <c r="CU27" i="25"/>
  <c r="CR27" i="25"/>
  <c r="DC27" i="25"/>
  <c r="CS27" i="25"/>
  <c r="CZ31" i="25"/>
  <c r="CX27" i="25"/>
  <c r="DA27" i="25"/>
  <c r="CX33" i="25"/>
  <c r="CQ27" i="25"/>
  <c r="CW31" i="25"/>
  <c r="AT37" i="25"/>
  <c r="DD15" i="25"/>
  <c r="BH15" i="25"/>
  <c r="DQ15" i="25" s="1"/>
  <c r="EO15" i="25" s="1"/>
  <c r="DC15" i="25"/>
  <c r="CX15" i="25"/>
  <c r="CY15" i="25"/>
  <c r="CZ15" i="25"/>
  <c r="DA15" i="25"/>
  <c r="DB15" i="25"/>
  <c r="CW15" i="25"/>
  <c r="CO31" i="25"/>
  <c r="CP31" i="25"/>
  <c r="CQ31" i="25"/>
  <c r="CR31" i="25"/>
  <c r="CS31" i="25"/>
  <c r="CT31" i="25"/>
  <c r="CU31" i="25"/>
  <c r="BB31" i="25"/>
  <c r="DJ31" i="25" s="1"/>
  <c r="EH31" i="25" s="1"/>
  <c r="CV31" i="25"/>
  <c r="CW26" i="25"/>
  <c r="BB25" i="25"/>
  <c r="DG25" i="25" s="1"/>
  <c r="EE25" i="25" s="1"/>
  <c r="CO23" i="25"/>
  <c r="BE34" i="25"/>
  <c r="BE31" i="25"/>
  <c r="AV31" i="25" s="1"/>
  <c r="CZ34" i="25"/>
  <c r="DD31" i="25"/>
  <c r="AT34" i="25"/>
  <c r="AT53" i="25"/>
  <c r="AT26" i="25"/>
  <c r="CP28" i="25"/>
  <c r="CV28" i="25"/>
  <c r="BB17" i="25"/>
  <c r="DJ17" i="25" s="1"/>
  <c r="EH17" i="25" s="1"/>
  <c r="CV22" i="25"/>
  <c r="BE28" i="25"/>
  <c r="CU23" i="25"/>
  <c r="CY26" i="25"/>
  <c r="CZ32" i="25"/>
  <c r="CX30" i="25"/>
  <c r="CW34" i="25"/>
  <c r="DC31" i="25"/>
  <c r="DB34" i="25"/>
  <c r="AY43" i="25"/>
  <c r="AU43" i="25" s="1"/>
  <c r="AT49" i="25"/>
  <c r="DB22" i="25"/>
  <c r="CO25" i="25"/>
  <c r="CV23" i="25"/>
  <c r="DI23" i="25"/>
  <c r="EG23" i="25" s="1"/>
  <c r="CX32" i="25"/>
  <c r="BH34" i="25"/>
  <c r="DM34" i="25" s="1"/>
  <c r="EK34" i="25" s="1"/>
  <c r="DB31" i="25"/>
  <c r="BH50" i="25"/>
  <c r="AT50" i="25"/>
  <c r="BB28" i="25"/>
  <c r="DS16" i="25"/>
  <c r="EQ16" i="25" s="1"/>
  <c r="CZ28" i="25"/>
  <c r="DD29" i="25"/>
  <c r="BH29" i="25"/>
  <c r="DQ29" i="25" s="1"/>
  <c r="EO29" i="25" s="1"/>
  <c r="CW32" i="25"/>
  <c r="DA34" i="25"/>
  <c r="DA31" i="25"/>
  <c r="BG49" i="25"/>
  <c r="BH49" i="25" s="1"/>
  <c r="AV16" i="25"/>
  <c r="CS22" i="25"/>
  <c r="CP23" i="25"/>
  <c r="DD32" i="25"/>
  <c r="BH41" i="25"/>
  <c r="CO15" i="25"/>
  <c r="DB29" i="25"/>
  <c r="CW29" i="25"/>
  <c r="CQ25" i="25"/>
  <c r="DC34" i="25"/>
  <c r="CR22" i="25"/>
  <c r="DD14" i="25"/>
  <c r="CY14" i="25"/>
  <c r="BH39" i="25"/>
  <c r="DA14" i="25"/>
  <c r="BE45" i="25"/>
  <c r="AU45" i="25" s="1"/>
  <c r="CY34" i="25"/>
  <c r="CW14" i="25"/>
  <c r="DD17" i="25"/>
  <c r="BG20" i="25"/>
  <c r="DA20" i="25" s="1"/>
  <c r="AT45" i="25"/>
  <c r="CW24" i="25"/>
  <c r="DT33" i="25"/>
  <c r="ER33" i="25" s="1"/>
  <c r="DQ32" i="25"/>
  <c r="EO32" i="25" s="1"/>
  <c r="BH51" i="25"/>
  <c r="AT19" i="25"/>
  <c r="DM17" i="25"/>
  <c r="EK17" i="25" s="1"/>
  <c r="BG19" i="25"/>
  <c r="DD19" i="25" s="1"/>
  <c r="CW28" i="25"/>
  <c r="CY28" i="25"/>
  <c r="CX28" i="25"/>
  <c r="AT23" i="25"/>
  <c r="DB30" i="25"/>
  <c r="DD28" i="25"/>
  <c r="DB28" i="25"/>
  <c r="DQ22" i="25"/>
  <c r="CY21" i="25"/>
  <c r="BG23" i="25"/>
  <c r="DA23" i="25" s="1"/>
  <c r="DC28" i="25"/>
  <c r="DB33" i="25"/>
  <c r="DT26" i="25"/>
  <c r="ER26" i="25" s="1"/>
  <c r="CW30" i="25"/>
  <c r="CY33" i="25"/>
  <c r="AT35" i="25"/>
  <c r="BE52" i="25"/>
  <c r="AT28" i="25"/>
  <c r="DA17" i="25"/>
  <c r="DO26" i="25"/>
  <c r="EM26" i="25" s="1"/>
  <c r="AT20" i="25"/>
  <c r="AT30" i="25"/>
  <c r="DQ33" i="25"/>
  <c r="EO33" i="25" s="1"/>
  <c r="DO32" i="25"/>
  <c r="EM32" i="25" s="1"/>
  <c r="BH28" i="25"/>
  <c r="CZ21" i="25"/>
  <c r="CZ26" i="25"/>
  <c r="DA26" i="25"/>
  <c r="DA33" i="25"/>
  <c r="DD26" i="25"/>
  <c r="BE35" i="25"/>
  <c r="CX17" i="25"/>
  <c r="AU16" i="25"/>
  <c r="AV21" i="25"/>
  <c r="DC24" i="25"/>
  <c r="BE26" i="25"/>
  <c r="AU26" i="25" s="1"/>
  <c r="DN33" i="25"/>
  <c r="EL33" i="25" s="1"/>
  <c r="DP33" i="25"/>
  <c r="EN33" i="25" s="1"/>
  <c r="CR15" i="25"/>
  <c r="DS18" i="25"/>
  <c r="EQ18" i="25" s="1"/>
  <c r="DT18" i="25"/>
  <c r="ER18" i="25" s="1"/>
  <c r="DS22" i="25"/>
  <c r="DM22" i="25"/>
  <c r="CP17" i="25"/>
  <c r="CV19" i="25"/>
  <c r="CR19" i="25"/>
  <c r="CW21" i="25"/>
  <c r="DB35" i="25"/>
  <c r="DP31" i="25"/>
  <c r="EN31" i="25" s="1"/>
  <c r="BB30" i="25"/>
  <c r="BH40" i="25"/>
  <c r="AU48" i="25"/>
  <c r="AV48" i="25"/>
  <c r="CT15" i="25"/>
  <c r="AU19" i="25"/>
  <c r="AV19" i="25"/>
  <c r="CR17" i="25"/>
  <c r="CV17" i="25"/>
  <c r="CT19" i="25"/>
  <c r="DA24" i="25"/>
  <c r="BA32" i="25"/>
  <c r="CO32" i="25" s="1"/>
  <c r="AY32" i="25"/>
  <c r="DM31" i="25"/>
  <c r="DS31" i="25"/>
  <c r="EQ31" i="25" s="1"/>
  <c r="CS30" i="25"/>
  <c r="AU47" i="25"/>
  <c r="AV47" i="25"/>
  <c r="BB48" i="25"/>
  <c r="DR14" i="25"/>
  <c r="DO14" i="25"/>
  <c r="EM14" i="25" s="1"/>
  <c r="DN14" i="25"/>
  <c r="AU18" i="25"/>
  <c r="AV18" i="25"/>
  <c r="CQ15" i="25"/>
  <c r="DR22" i="25"/>
  <c r="EP22" i="25" s="1"/>
  <c r="DN22" i="25"/>
  <c r="DP22" i="25"/>
  <c r="AU23" i="25"/>
  <c r="CQ19" i="25"/>
  <c r="AU24" i="25"/>
  <c r="AV24" i="25"/>
  <c r="CY24" i="25"/>
  <c r="AU30" i="25"/>
  <c r="AV30" i="25"/>
  <c r="CZ30" i="25"/>
  <c r="DD30" i="25"/>
  <c r="AT32" i="25"/>
  <c r="CZ35" i="25"/>
  <c r="AY37" i="25"/>
  <c r="BA37" i="25"/>
  <c r="BB37" i="25" s="1"/>
  <c r="CO30" i="25"/>
  <c r="CZ29" i="25"/>
  <c r="CX29" i="25"/>
  <c r="AU36" i="25"/>
  <c r="AV36" i="25"/>
  <c r="DJ34" i="25"/>
  <c r="EH34" i="25" s="1"/>
  <c r="DE34" i="25"/>
  <c r="EC34" i="25" s="1"/>
  <c r="AY44" i="25"/>
  <c r="AU50" i="25"/>
  <c r="AV50" i="25"/>
  <c r="AV49" i="25"/>
  <c r="AU17" i="25"/>
  <c r="AV17" i="25"/>
  <c r="CT17" i="25"/>
  <c r="CX21" i="25"/>
  <c r="DB21" i="25"/>
  <c r="BH21" i="25"/>
  <c r="DD21" i="25"/>
  <c r="DI20" i="25"/>
  <c r="EG20" i="25" s="1"/>
  <c r="CO19" i="25"/>
  <c r="CT25" i="25"/>
  <c r="BH30" i="25"/>
  <c r="GC36" i="25"/>
  <c r="GS36" i="25"/>
  <c r="HA36" i="25"/>
  <c r="HJ36" i="25"/>
  <c r="IH36" i="25" s="1"/>
  <c r="HZ36" i="25"/>
  <c r="IQ36" i="25"/>
  <c r="JG36" i="25"/>
  <c r="JX36" i="25"/>
  <c r="KV36" i="25" s="1"/>
  <c r="KN36" i="25"/>
  <c r="GE36" i="25"/>
  <c r="GU36" i="25"/>
  <c r="HC36" i="25"/>
  <c r="HL36" i="25"/>
  <c r="IJ36" i="25" s="1"/>
  <c r="IB36" i="25"/>
  <c r="IS36" i="25"/>
  <c r="JI36" i="25"/>
  <c r="JZ36" i="25"/>
  <c r="KX36" i="25" s="1"/>
  <c r="GG36" i="25"/>
  <c r="GW36" i="25"/>
  <c r="HE36" i="25"/>
  <c r="AS36" i="25"/>
  <c r="GI36" i="25"/>
  <c r="GY36" i="25"/>
  <c r="HG36" i="25"/>
  <c r="HP36" i="25"/>
  <c r="IN36" i="25" s="1"/>
  <c r="IF36" i="25"/>
  <c r="IW36" i="25"/>
  <c r="JM36" i="25"/>
  <c r="KD36" i="25"/>
  <c r="LB36" i="25" s="1"/>
  <c r="GD36" i="25"/>
  <c r="HB36" i="25"/>
  <c r="HY36" i="25"/>
  <c r="JH36" i="25"/>
  <c r="KP36" i="25"/>
  <c r="GF36" i="25"/>
  <c r="HD36" i="25"/>
  <c r="IA36" i="25"/>
  <c r="JJ36" i="25"/>
  <c r="CC36" i="25" s="1"/>
  <c r="JW36" i="25"/>
  <c r="KU36" i="25" s="1"/>
  <c r="KQ36" i="25"/>
  <c r="GH36" i="25"/>
  <c r="HF36" i="25"/>
  <c r="IC36" i="25"/>
  <c r="IP36" i="25"/>
  <c r="JK36" i="25"/>
  <c r="JY36" i="25"/>
  <c r="KW36" i="25" s="1"/>
  <c r="KR36" i="25"/>
  <c r="GR36" i="25"/>
  <c r="HI36" i="25"/>
  <c r="IG36" i="25" s="1"/>
  <c r="ID36" i="25"/>
  <c r="IR36" i="25"/>
  <c r="GT36" i="25"/>
  <c r="HK36" i="25"/>
  <c r="II36" i="25" s="1"/>
  <c r="IE36" i="25"/>
  <c r="IT36" i="25"/>
  <c r="KB36" i="25"/>
  <c r="KZ36" i="25" s="1"/>
  <c r="KT36" i="25"/>
  <c r="X37" i="25"/>
  <c r="GV36" i="25"/>
  <c r="HM36" i="25"/>
  <c r="IK36" i="25" s="1"/>
  <c r="IU36" i="25"/>
  <c r="KC36" i="25"/>
  <c r="LA36" i="25" s="1"/>
  <c r="HO36" i="25"/>
  <c r="IM36" i="25" s="1"/>
  <c r="KA36" i="25"/>
  <c r="KY36" i="25" s="1"/>
  <c r="KM36" i="25"/>
  <c r="KO36" i="25"/>
  <c r="IV36" i="25"/>
  <c r="KS36" i="25"/>
  <c r="HN36" i="25"/>
  <c r="IL36" i="25" s="1"/>
  <c r="JL36" i="25"/>
  <c r="CE36" i="25" s="1"/>
  <c r="GX36" i="25"/>
  <c r="GZ36" i="25"/>
  <c r="GB36" i="25"/>
  <c r="JF36" i="25"/>
  <c r="DR31" i="25"/>
  <c r="EP31" i="25" s="1"/>
  <c r="CQ30" i="25"/>
  <c r="AU39" i="25"/>
  <c r="AV39" i="25"/>
  <c r="AU41" i="25"/>
  <c r="AV41" i="25"/>
  <c r="AT44" i="25"/>
  <c r="DT14" i="25"/>
  <c r="CW17" i="25"/>
  <c r="CZ17" i="25"/>
  <c r="CS15" i="25"/>
  <c r="DK16" i="25"/>
  <c r="DE16" i="25"/>
  <c r="EC16" i="25" s="1"/>
  <c r="DF16" i="25"/>
  <c r="DI16" i="25"/>
  <c r="DT22" i="25"/>
  <c r="ER22" i="25" s="1"/>
  <c r="DA21" i="25"/>
  <c r="CQ17" i="25"/>
  <c r="AU22" i="25"/>
  <c r="AV22" i="25"/>
  <c r="CS19" i="25"/>
  <c r="DC20" i="25"/>
  <c r="CZ24" i="25"/>
  <c r="CV25" i="25"/>
  <c r="CP25" i="25"/>
  <c r="CU25" i="25"/>
  <c r="CQ26" i="25"/>
  <c r="CR33" i="25"/>
  <c r="CS33" i="25"/>
  <c r="CT33" i="25"/>
  <c r="CV33" i="25"/>
  <c r="BB33" i="25"/>
  <c r="DJ33" i="25" s="1"/>
  <c r="CP33" i="25"/>
  <c r="CO33" i="25"/>
  <c r="CQ33" i="25"/>
  <c r="CU33" i="25"/>
  <c r="CY30" i="25"/>
  <c r="DN31" i="25"/>
  <c r="EL31" i="25" s="1"/>
  <c r="DA30" i="25"/>
  <c r="DH34" i="25"/>
  <c r="EF34" i="25" s="1"/>
  <c r="AU46" i="25"/>
  <c r="AV46" i="25"/>
  <c r="DQ14" i="25"/>
  <c r="EO14" i="25" s="1"/>
  <c r="CP15" i="25"/>
  <c r="CO17" i="25"/>
  <c r="CP19" i="25"/>
  <c r="DD24" i="25"/>
  <c r="DS33" i="25"/>
  <c r="DC30" i="25"/>
  <c r="DQ31" i="25"/>
  <c r="CT30" i="25"/>
  <c r="CV30" i="25"/>
  <c r="BA35" i="25"/>
  <c r="BB35" i="25" s="1"/>
  <c r="AY35" i="25"/>
  <c r="DG34" i="25"/>
  <c r="EE34" i="25" s="1"/>
  <c r="DI34" i="25"/>
  <c r="DS14" i="25"/>
  <c r="EQ14" i="25" s="1"/>
  <c r="DP16" i="25"/>
  <c r="DM16" i="25"/>
  <c r="DC17" i="25"/>
  <c r="CY17" i="25"/>
  <c r="CU15" i="25"/>
  <c r="BB15" i="25"/>
  <c r="DJ20" i="25"/>
  <c r="EH20" i="25" s="1"/>
  <c r="DF20" i="25"/>
  <c r="ED20" i="25" s="1"/>
  <c r="CU19" i="25"/>
  <c r="DB24" i="25"/>
  <c r="CX24" i="25"/>
  <c r="DH23" i="25"/>
  <c r="DR33" i="25"/>
  <c r="EP33" i="25" s="1"/>
  <c r="DN32" i="25"/>
  <c r="EL32" i="25" s="1"/>
  <c r="CX35" i="25"/>
  <c r="DT31" i="25"/>
  <c r="ER31" i="25" s="1"/>
  <c r="DM33" i="25"/>
  <c r="EK33" i="25" s="1"/>
  <c r="LJ29" i="25"/>
  <c r="LJ38" i="25"/>
  <c r="LJ46" i="25"/>
  <c r="LJ39" i="25"/>
  <c r="LJ47" i="25"/>
  <c r="LJ44" i="25"/>
  <c r="LJ45" i="25"/>
  <c r="LJ40" i="25"/>
  <c r="LJ48" i="25"/>
  <c r="LJ41" i="25"/>
  <c r="LJ49" i="25"/>
  <c r="LJ53" i="25"/>
  <c r="LJ42" i="25"/>
  <c r="LJ50" i="25"/>
  <c r="LJ35" i="25"/>
  <c r="LJ43" i="25"/>
  <c r="LJ51" i="25"/>
  <c r="LJ36" i="25"/>
  <c r="LJ52" i="25"/>
  <c r="LJ37" i="25"/>
  <c r="LK30" i="25"/>
  <c r="LK36" i="25"/>
  <c r="LK44" i="25"/>
  <c r="LK52" i="25"/>
  <c r="LK37" i="25"/>
  <c r="LK45" i="25"/>
  <c r="LK53" i="25"/>
  <c r="LK47" i="25"/>
  <c r="LK50" i="25"/>
  <c r="LK51" i="25"/>
  <c r="LK38" i="25"/>
  <c r="LK46" i="25"/>
  <c r="LK39" i="25"/>
  <c r="LK42" i="25"/>
  <c r="LK40" i="25"/>
  <c r="LK48" i="25"/>
  <c r="LK41" i="25"/>
  <c r="LK49" i="25"/>
  <c r="LK43" i="25"/>
  <c r="LF14" i="25"/>
  <c r="LF42" i="25"/>
  <c r="LI20" i="25"/>
  <c r="LG16" i="25"/>
  <c r="LG51" i="25"/>
  <c r="LE33" i="25"/>
  <c r="LJ23" i="25"/>
  <c r="LG20" i="25"/>
  <c r="LE16" i="25"/>
  <c r="LF50" i="25"/>
  <c r="LE41" i="25"/>
  <c r="LK31" i="25"/>
  <c r="LF23" i="25"/>
  <c r="LF19" i="25"/>
  <c r="LJ15" i="25"/>
  <c r="LE49" i="25"/>
  <c r="LJ30" i="25"/>
  <c r="LK22" i="25"/>
  <c r="LI18" i="25"/>
  <c r="LF15" i="25"/>
  <c r="LI29" i="25"/>
  <c r="LI22" i="25"/>
  <c r="LG18" i="25"/>
  <c r="LI37" i="25"/>
  <c r="LH28" i="25"/>
  <c r="LE22" i="25"/>
  <c r="LE18" i="25"/>
  <c r="LI53" i="25"/>
  <c r="LI45" i="25"/>
  <c r="LH36" i="25"/>
  <c r="LG27" i="25"/>
  <c r="LH21" i="25"/>
  <c r="LF17" i="25"/>
  <c r="LE53" i="25"/>
  <c r="LH44" i="25"/>
  <c r="LG35" i="25"/>
  <c r="LF26" i="25"/>
  <c r="LK20" i="25"/>
  <c r="LK16" i="25"/>
  <c r="LH52" i="25"/>
  <c r="LG43" i="25"/>
  <c r="LF34" i="25"/>
  <c r="LE25" i="25"/>
  <c r="LK14" i="25"/>
  <c r="LI23" i="25"/>
  <c r="LH22" i="25"/>
  <c r="LG21" i="25"/>
  <c r="LF20" i="25"/>
  <c r="LE19" i="25"/>
  <c r="LK17" i="25"/>
  <c r="LJ16" i="25"/>
  <c r="LI15" i="25"/>
  <c r="LH53" i="25"/>
  <c r="LG52" i="25"/>
  <c r="LF51" i="25"/>
  <c r="LE50" i="25"/>
  <c r="LI46" i="25"/>
  <c r="LH45" i="25"/>
  <c r="LG44" i="25"/>
  <c r="LF43" i="25"/>
  <c r="LE42" i="25"/>
  <c r="LI38" i="25"/>
  <c r="LH37" i="25"/>
  <c r="LG36" i="25"/>
  <c r="LF35" i="25"/>
  <c r="LE34" i="25"/>
  <c r="LK32" i="25"/>
  <c r="LJ31" i="25"/>
  <c r="LI30" i="25"/>
  <c r="LH29" i="25"/>
  <c r="LG28" i="25"/>
  <c r="LF27" i="25"/>
  <c r="LE26" i="25"/>
  <c r="LK24" i="25"/>
  <c r="LJ14" i="25"/>
  <c r="LH23" i="25"/>
  <c r="LG22" i="25"/>
  <c r="LF21" i="25"/>
  <c r="LE20" i="25"/>
  <c r="LK18" i="25"/>
  <c r="LJ17" i="25"/>
  <c r="LI16" i="25"/>
  <c r="LH15" i="25"/>
  <c r="LG53" i="25"/>
  <c r="LF52" i="25"/>
  <c r="LE51" i="25"/>
  <c r="LI47" i="25"/>
  <c r="LH46" i="25"/>
  <c r="LG45" i="25"/>
  <c r="LF44" i="25"/>
  <c r="LE43" i="25"/>
  <c r="LI39" i="25"/>
  <c r="LH38" i="25"/>
  <c r="LG37" i="25"/>
  <c r="LF36" i="25"/>
  <c r="LE35" i="25"/>
  <c r="LK33" i="25"/>
  <c r="LJ32" i="25"/>
  <c r="LI31" i="25"/>
  <c r="LH30" i="25"/>
  <c r="LG29" i="25"/>
  <c r="LF28" i="25"/>
  <c r="LE27" i="25"/>
  <c r="LK25" i="25"/>
  <c r="LJ24" i="25"/>
  <c r="LI14" i="25"/>
  <c r="LG23" i="25"/>
  <c r="LF22" i="25"/>
  <c r="LE21" i="25"/>
  <c r="LK19" i="25"/>
  <c r="LJ18" i="25"/>
  <c r="LI17" i="25"/>
  <c r="LH16" i="25"/>
  <c r="LG15" i="25"/>
  <c r="LF53" i="25"/>
  <c r="LE52" i="25"/>
  <c r="LI48" i="25"/>
  <c r="LH47" i="25"/>
  <c r="LG46" i="25"/>
  <c r="LF45" i="25"/>
  <c r="LE44" i="25"/>
  <c r="LI40" i="25"/>
  <c r="LH39" i="25"/>
  <c r="LG38" i="25"/>
  <c r="LF37" i="25"/>
  <c r="LE36" i="25"/>
  <c r="LK34" i="25"/>
  <c r="LJ33" i="25"/>
  <c r="LI32" i="25"/>
  <c r="LH31" i="25"/>
  <c r="LG30" i="25"/>
  <c r="LF29" i="25"/>
  <c r="LE28" i="25"/>
  <c r="LK26" i="25"/>
  <c r="LJ25" i="25"/>
  <c r="LI24" i="25"/>
  <c r="LH14" i="25"/>
  <c r="LJ19" i="25"/>
  <c r="LH17" i="25"/>
  <c r="LI49" i="25"/>
  <c r="LH48" i="25"/>
  <c r="LG47" i="25"/>
  <c r="LF46" i="25"/>
  <c r="LE45" i="25"/>
  <c r="LI41" i="25"/>
  <c r="LH40" i="25"/>
  <c r="LG39" i="25"/>
  <c r="LF38" i="25"/>
  <c r="LE37" i="25"/>
  <c r="LK35" i="25"/>
  <c r="LJ34" i="25"/>
  <c r="LI33" i="25"/>
  <c r="LH32" i="25"/>
  <c r="LG31" i="25"/>
  <c r="LF30" i="25"/>
  <c r="LE29" i="25"/>
  <c r="LK27" i="25"/>
  <c r="LJ26" i="25"/>
  <c r="LI25" i="25"/>
  <c r="LH24" i="25"/>
  <c r="LG14" i="25"/>
  <c r="LE23" i="25"/>
  <c r="LK21" i="25"/>
  <c r="LJ20" i="25"/>
  <c r="LI19" i="25"/>
  <c r="LH18" i="25"/>
  <c r="LG17" i="25"/>
  <c r="LF16" i="25"/>
  <c r="LE15" i="25"/>
  <c r="LI50" i="25"/>
  <c r="LH49" i="25"/>
  <c r="LG48" i="25"/>
  <c r="LF47" i="25"/>
  <c r="LE46" i="25"/>
  <c r="LI42" i="25"/>
  <c r="LH41" i="25"/>
  <c r="LG40" i="25"/>
  <c r="LF39" i="25"/>
  <c r="LE38" i="25"/>
  <c r="LI34" i="25"/>
  <c r="LH33" i="25"/>
  <c r="LG32" i="25"/>
  <c r="LF31" i="25"/>
  <c r="LE30" i="25"/>
  <c r="LK28" i="25"/>
  <c r="LJ27" i="25"/>
  <c r="LI26" i="25"/>
  <c r="LH25" i="25"/>
  <c r="LG24" i="25"/>
  <c r="LJ21" i="25"/>
  <c r="LH19" i="25"/>
  <c r="LI51" i="25"/>
  <c r="LH50" i="25"/>
  <c r="LG49" i="25"/>
  <c r="LF48" i="25"/>
  <c r="LE47" i="25"/>
  <c r="LI43" i="25"/>
  <c r="LH42" i="25"/>
  <c r="LG41" i="25"/>
  <c r="LF40" i="25"/>
  <c r="LE39" i="25"/>
  <c r="LI35" i="25"/>
  <c r="LH34" i="25"/>
  <c r="LG33" i="25"/>
  <c r="LF32" i="25"/>
  <c r="LE31" i="25"/>
  <c r="LK29" i="25"/>
  <c r="LJ28" i="25"/>
  <c r="LI27" i="25"/>
  <c r="LH26" i="25"/>
  <c r="LG25" i="25"/>
  <c r="LF24" i="25"/>
  <c r="LK23" i="25"/>
  <c r="LJ22" i="25"/>
  <c r="LI21" i="25"/>
  <c r="LH20" i="25"/>
  <c r="LG19" i="25"/>
  <c r="LF18" i="25"/>
  <c r="LE17" i="25"/>
  <c r="LK15" i="25"/>
  <c r="LI52" i="25"/>
  <c r="LH51" i="25"/>
  <c r="LG50" i="25"/>
  <c r="LF49" i="25"/>
  <c r="LE48" i="25"/>
  <c r="LI44" i="25"/>
  <c r="LH43" i="25"/>
  <c r="LG42" i="25"/>
  <c r="LF41" i="25"/>
  <c r="LE40" i="25"/>
  <c r="LI36" i="25"/>
  <c r="LH35" i="25"/>
  <c r="LG34" i="25"/>
  <c r="LF33" i="25"/>
  <c r="LE32" i="25"/>
  <c r="BY36" i="25" l="1"/>
  <c r="DH24" i="25"/>
  <c r="EF24" i="25" s="1"/>
  <c r="BZ36" i="25"/>
  <c r="DE24" i="25"/>
  <c r="AV27" i="25"/>
  <c r="EU27" i="25" s="1"/>
  <c r="DA35" i="25"/>
  <c r="DG20" i="25"/>
  <c r="EE20" i="25" s="1"/>
  <c r="DH20" i="25"/>
  <c r="EF20" i="25" s="1"/>
  <c r="DL20" i="25"/>
  <c r="EJ20" i="25" s="1"/>
  <c r="DE20" i="25"/>
  <c r="EC20" i="25" s="1"/>
  <c r="DG24" i="25"/>
  <c r="EE24" i="25" s="1"/>
  <c r="DO16" i="25"/>
  <c r="EM16" i="25" s="1"/>
  <c r="DR16" i="25"/>
  <c r="EP16" i="25" s="1"/>
  <c r="DP32" i="25"/>
  <c r="EN32" i="25" s="1"/>
  <c r="DQ16" i="25"/>
  <c r="EO16" i="25" s="1"/>
  <c r="DN16" i="25"/>
  <c r="EL16" i="25" s="1"/>
  <c r="DR26" i="25"/>
  <c r="EP26" i="25" s="1"/>
  <c r="DR32" i="25"/>
  <c r="EP32" i="25" s="1"/>
  <c r="DT32" i="25"/>
  <c r="ER32" i="25" s="1"/>
  <c r="DP14" i="25"/>
  <c r="EN14" i="25" s="1"/>
  <c r="CZ20" i="25"/>
  <c r="DL16" i="25"/>
  <c r="EJ16" i="25" s="1"/>
  <c r="EZ16" i="25" s="1"/>
  <c r="DJ16" i="25"/>
  <c r="EH16" i="25" s="1"/>
  <c r="DG16" i="25"/>
  <c r="EE16" i="25" s="1"/>
  <c r="AV42" i="25"/>
  <c r="AV25" i="25"/>
  <c r="EU25" i="25" s="1"/>
  <c r="CP18" i="25"/>
  <c r="DD18" i="25"/>
  <c r="DL34" i="25"/>
  <c r="EJ34" i="25" s="1"/>
  <c r="AU34" i="25"/>
  <c r="DI29" i="25"/>
  <c r="EG29" i="25" s="1"/>
  <c r="CQ21" i="25"/>
  <c r="DK19" i="25"/>
  <c r="EI19" i="25" s="1"/>
  <c r="AV20" i="25"/>
  <c r="CO18" i="25"/>
  <c r="DL18" i="25"/>
  <c r="EJ18" i="25" s="1"/>
  <c r="DL17" i="25"/>
  <c r="EJ17" i="25" s="1"/>
  <c r="DL19" i="25"/>
  <c r="EJ19" i="25" s="1"/>
  <c r="DH19" i="25"/>
  <c r="EF19" i="25" s="1"/>
  <c r="DM26" i="25"/>
  <c r="EK26" i="25" s="1"/>
  <c r="DS26" i="25"/>
  <c r="EQ26" i="25" s="1"/>
  <c r="DC18" i="25"/>
  <c r="DQ26" i="25"/>
  <c r="EO26" i="25" s="1"/>
  <c r="DN35" i="25"/>
  <c r="EL35" i="25" s="1"/>
  <c r="DR35" i="25"/>
  <c r="EP35" i="25" s="1"/>
  <c r="DQ35" i="25"/>
  <c r="EO35" i="25" s="1"/>
  <c r="CX18" i="25"/>
  <c r="CZ19" i="25"/>
  <c r="DM14" i="25"/>
  <c r="EK14" i="25" s="1"/>
  <c r="AV51" i="25"/>
  <c r="DA19" i="25"/>
  <c r="DK29" i="25"/>
  <c r="EI29" i="25" s="1"/>
  <c r="DL24" i="25"/>
  <c r="EJ24" i="25" s="1"/>
  <c r="DF29" i="25"/>
  <c r="ED29" i="25" s="1"/>
  <c r="DL29" i="25"/>
  <c r="EJ29" i="25" s="1"/>
  <c r="DG29" i="25"/>
  <c r="EE29" i="25" s="1"/>
  <c r="AV52" i="25"/>
  <c r="DK24" i="25"/>
  <c r="EI24" i="25" s="1"/>
  <c r="DJ29" i="25"/>
  <c r="EH29" i="25" s="1"/>
  <c r="DE29" i="25"/>
  <c r="EC29" i="25" s="1"/>
  <c r="DF24" i="25"/>
  <c r="ED24" i="25" s="1"/>
  <c r="DJ24" i="25"/>
  <c r="EH24" i="25" s="1"/>
  <c r="DF31" i="25"/>
  <c r="ED31" i="25" s="1"/>
  <c r="FJ31" i="25" s="1"/>
  <c r="AU14" i="25"/>
  <c r="C29" i="25" s="1"/>
  <c r="DG19" i="25"/>
  <c r="EE19" i="25" s="1"/>
  <c r="DH31" i="25"/>
  <c r="EF31" i="25" s="1"/>
  <c r="FL31" i="25" s="1"/>
  <c r="DE17" i="25"/>
  <c r="EC17" i="25" s="1"/>
  <c r="FI17" i="25" s="1"/>
  <c r="DI19" i="25"/>
  <c r="EG19" i="25" s="1"/>
  <c r="DP27" i="25"/>
  <c r="EN27" i="25" s="1"/>
  <c r="FL27" i="25" s="1"/>
  <c r="DR27" i="25"/>
  <c r="DZ27" i="25" s="1"/>
  <c r="DM27" i="25"/>
  <c r="EK27" i="25" s="1"/>
  <c r="DQ27" i="25"/>
  <c r="DY27" i="25" s="1"/>
  <c r="AV40" i="25"/>
  <c r="DS27" i="25"/>
  <c r="EQ27" i="25" s="1"/>
  <c r="AV53" i="25"/>
  <c r="DT27" i="25"/>
  <c r="EB27" i="25" s="1"/>
  <c r="DB19" i="25"/>
  <c r="DN27" i="25"/>
  <c r="DV27" i="25" s="1"/>
  <c r="AU29" i="25"/>
  <c r="CT18" i="25"/>
  <c r="AU28" i="25"/>
  <c r="DH14" i="25"/>
  <c r="EF14" i="25" s="1"/>
  <c r="DG14" i="25"/>
  <c r="EE14" i="25" s="1"/>
  <c r="DE31" i="25"/>
  <c r="EC31" i="25" s="1"/>
  <c r="DE19" i="25"/>
  <c r="EC19" i="25" s="1"/>
  <c r="AU15" i="25"/>
  <c r="AU40" i="25"/>
  <c r="DF18" i="25"/>
  <c r="ED18" i="25" s="1"/>
  <c r="DF19" i="25"/>
  <c r="ED19" i="25" s="1"/>
  <c r="AV14" i="25"/>
  <c r="CO21" i="25"/>
  <c r="CR21" i="25"/>
  <c r="BB21" i="25"/>
  <c r="DH21" i="25" s="1"/>
  <c r="EF21" i="25" s="1"/>
  <c r="CR18" i="25"/>
  <c r="DI18" i="25"/>
  <c r="EG18" i="25" s="1"/>
  <c r="CU21" i="25"/>
  <c r="AU51" i="25"/>
  <c r="DE18" i="25"/>
  <c r="EC18" i="25" s="1"/>
  <c r="CU18" i="25"/>
  <c r="AU31" i="25"/>
  <c r="CQ18" i="25"/>
  <c r="CS21" i="25"/>
  <c r="DT15" i="25"/>
  <c r="ER15" i="25" s="1"/>
  <c r="DN15" i="25"/>
  <c r="EL15" i="25" s="1"/>
  <c r="DP15" i="25"/>
  <c r="EN15" i="25" s="1"/>
  <c r="DS34" i="25"/>
  <c r="EQ34" i="25" s="1"/>
  <c r="DO15" i="25"/>
  <c r="EM15" i="25" s="1"/>
  <c r="DM15" i="25"/>
  <c r="EK15" i="25" s="1"/>
  <c r="DR15" i="25"/>
  <c r="EP15" i="25" s="1"/>
  <c r="DS15" i="25"/>
  <c r="EQ15" i="25" s="1"/>
  <c r="DM29" i="25"/>
  <c r="EK29" i="25" s="1"/>
  <c r="DO29" i="25"/>
  <c r="EM29" i="25" s="1"/>
  <c r="DP29" i="25"/>
  <c r="EN29" i="25" s="1"/>
  <c r="DN34" i="25"/>
  <c r="DV34" i="25" s="1"/>
  <c r="DR29" i="25"/>
  <c r="EP29" i="25" s="1"/>
  <c r="DO34" i="25"/>
  <c r="EM34" i="25" s="1"/>
  <c r="DP34" i="25"/>
  <c r="DX34" i="25" s="1"/>
  <c r="DT34" i="25"/>
  <c r="ER34" i="25" s="1"/>
  <c r="DS29" i="25"/>
  <c r="EQ29" i="25" s="1"/>
  <c r="DT29" i="25"/>
  <c r="ER29" i="25" s="1"/>
  <c r="DQ34" i="25"/>
  <c r="EO34" i="25" s="1"/>
  <c r="DR34" i="25"/>
  <c r="EP34" i="25" s="1"/>
  <c r="CV18" i="25"/>
  <c r="CT21" i="25"/>
  <c r="DG33" i="25"/>
  <c r="DW33" i="25" s="1"/>
  <c r="DK31" i="25"/>
  <c r="EI31" i="25" s="1"/>
  <c r="FO31" i="25" s="1"/>
  <c r="DI31" i="25"/>
  <c r="EG31" i="25" s="1"/>
  <c r="DG31" i="25"/>
  <c r="EE31" i="25" s="1"/>
  <c r="FK31" i="25" s="1"/>
  <c r="DK18" i="25"/>
  <c r="EI18" i="25" s="1"/>
  <c r="DE14" i="25"/>
  <c r="EC14" i="25" s="1"/>
  <c r="DL31" i="25"/>
  <c r="EJ31" i="25" s="1"/>
  <c r="FP31" i="25" s="1"/>
  <c r="CP21" i="25"/>
  <c r="DJ18" i="25"/>
  <c r="EH18" i="25" s="1"/>
  <c r="DJ14" i="25"/>
  <c r="EH14" i="25" s="1"/>
  <c r="AU33" i="25"/>
  <c r="DF17" i="25"/>
  <c r="ED17" i="25" s="1"/>
  <c r="DH18" i="25"/>
  <c r="EF18" i="25" s="1"/>
  <c r="DI14" i="25"/>
  <c r="EG14" i="25" s="1"/>
  <c r="FM14" i="25" s="1"/>
  <c r="DL14" i="25"/>
  <c r="EJ14" i="25" s="1"/>
  <c r="CS18" i="25"/>
  <c r="DK14" i="25"/>
  <c r="EI14" i="25" s="1"/>
  <c r="DO35" i="25"/>
  <c r="EM35" i="25" s="1"/>
  <c r="CY35" i="25"/>
  <c r="DT35" i="25"/>
  <c r="ER35" i="25" s="1"/>
  <c r="DX22" i="25"/>
  <c r="DY22" i="25"/>
  <c r="DD35" i="25"/>
  <c r="CW35" i="25"/>
  <c r="DC35" i="25"/>
  <c r="DF33" i="25"/>
  <c r="DV33" i="25" s="1"/>
  <c r="CA36" i="25"/>
  <c r="AV29" i="25"/>
  <c r="CB36" i="25"/>
  <c r="AV15" i="25"/>
  <c r="AV33" i="25"/>
  <c r="AV43" i="25"/>
  <c r="CD36" i="25"/>
  <c r="CF36" i="25"/>
  <c r="DO17" i="25"/>
  <c r="EM17" i="25" s="1"/>
  <c r="DP25" i="25"/>
  <c r="EN25" i="25" s="1"/>
  <c r="DS17" i="25"/>
  <c r="EQ17" i="25" s="1"/>
  <c r="AV45" i="25"/>
  <c r="DR18" i="25"/>
  <c r="DP17" i="25"/>
  <c r="EN17" i="25" s="1"/>
  <c r="CT35" i="25"/>
  <c r="DR25" i="25"/>
  <c r="EP25" i="25" s="1"/>
  <c r="DQ25" i="25"/>
  <c r="EO25" i="25" s="1"/>
  <c r="DS25" i="25"/>
  <c r="EQ25" i="25" s="1"/>
  <c r="DF14" i="25"/>
  <c r="ED14" i="25" s="1"/>
  <c r="CV35" i="25"/>
  <c r="AV34" i="25"/>
  <c r="DE33" i="25"/>
  <c r="DU33" i="25" s="1"/>
  <c r="DL33" i="25"/>
  <c r="EB33" i="25" s="1"/>
  <c r="DN17" i="25"/>
  <c r="EL17" i="25" s="1"/>
  <c r="DN25" i="25"/>
  <c r="EL25" i="25" s="1"/>
  <c r="DT17" i="25"/>
  <c r="CZ18" i="25"/>
  <c r="DP18" i="25"/>
  <c r="EN18" i="25" s="1"/>
  <c r="DR17" i="25"/>
  <c r="EP17" i="25" s="1"/>
  <c r="FN17" i="25" s="1"/>
  <c r="DQ18" i="25"/>
  <c r="EO18" i="25" s="1"/>
  <c r="DM25" i="25"/>
  <c r="EK25" i="25" s="1"/>
  <c r="DN18" i="25"/>
  <c r="EL18" i="25" s="1"/>
  <c r="CY18" i="25"/>
  <c r="DB18" i="25"/>
  <c r="DT25" i="25"/>
  <c r="ER25" i="25" s="1"/>
  <c r="DA18" i="25"/>
  <c r="AV38" i="25"/>
  <c r="CP26" i="25"/>
  <c r="DO18" i="25"/>
  <c r="EM18" i="25" s="1"/>
  <c r="EU18" i="25" s="1"/>
  <c r="CU26" i="25"/>
  <c r="DK33" i="25"/>
  <c r="EA33" i="25" s="1"/>
  <c r="BB26" i="25"/>
  <c r="DH26" i="25" s="1"/>
  <c r="DX26" i="25" s="1"/>
  <c r="CT26" i="25"/>
  <c r="CS26" i="25"/>
  <c r="CO26" i="25"/>
  <c r="CV26" i="25"/>
  <c r="DU16" i="25"/>
  <c r="JN36" i="25"/>
  <c r="CG36" i="25" s="1"/>
  <c r="BI36" i="25"/>
  <c r="DN29" i="25"/>
  <c r="EL29" i="25" s="1"/>
  <c r="DT24" i="25"/>
  <c r="ER24" i="25" s="1"/>
  <c r="JT36" i="25"/>
  <c r="CM36" i="25" s="1"/>
  <c r="BO36" i="25"/>
  <c r="JP36" i="25"/>
  <c r="CI36" i="25" s="1"/>
  <c r="BK36" i="25"/>
  <c r="JU36" i="25"/>
  <c r="CN36" i="25" s="1"/>
  <c r="BP36" i="25"/>
  <c r="DS35" i="25"/>
  <c r="EQ35" i="25" s="1"/>
  <c r="DP24" i="25"/>
  <c r="EN24" i="25" s="1"/>
  <c r="FL24" i="25" s="1"/>
  <c r="CO35" i="25"/>
  <c r="DS24" i="25"/>
  <c r="EQ24" i="25" s="1"/>
  <c r="DR24" i="25"/>
  <c r="EP24" i="25" s="1"/>
  <c r="DN24" i="25"/>
  <c r="EL24" i="25" s="1"/>
  <c r="FJ24" i="25" s="1"/>
  <c r="AU52" i="25"/>
  <c r="JR36" i="25"/>
  <c r="CK36" i="25" s="1"/>
  <c r="BM36" i="25"/>
  <c r="DI36" i="25" s="1"/>
  <c r="EG36" i="25" s="1"/>
  <c r="JQ36" i="25"/>
  <c r="CJ36" i="25" s="1"/>
  <c r="BL36" i="25"/>
  <c r="DO24" i="25"/>
  <c r="EM24" i="25" s="1"/>
  <c r="FK24" i="25" s="1"/>
  <c r="DM35" i="25"/>
  <c r="EK35" i="25" s="1"/>
  <c r="JO36" i="25"/>
  <c r="CH36" i="25" s="1"/>
  <c r="BJ36" i="25"/>
  <c r="DN36" i="25" s="1"/>
  <c r="EL36" i="25" s="1"/>
  <c r="DM24" i="25"/>
  <c r="EK24" i="25" s="1"/>
  <c r="JS36" i="25"/>
  <c r="CL36" i="25" s="1"/>
  <c r="BN36" i="25"/>
  <c r="DW22" i="25"/>
  <c r="DU22" i="25"/>
  <c r="DV22" i="25"/>
  <c r="EA22" i="25"/>
  <c r="EB22" i="25"/>
  <c r="FH22" i="25" s="1"/>
  <c r="DY16" i="25"/>
  <c r="DW27" i="25"/>
  <c r="EM22" i="25"/>
  <c r="FK22" i="25" s="1"/>
  <c r="EQ22" i="25"/>
  <c r="EN22" i="25"/>
  <c r="DU34" i="25"/>
  <c r="DJ25" i="25"/>
  <c r="EH25" i="25" s="1"/>
  <c r="EQ33" i="25"/>
  <c r="CW19" i="25"/>
  <c r="BH20" i="25"/>
  <c r="DP20" i="25" s="1"/>
  <c r="DX20" i="25" s="1"/>
  <c r="EA16" i="25"/>
  <c r="DK26" i="25"/>
  <c r="EI26" i="25" s="1"/>
  <c r="DE25" i="25"/>
  <c r="EC25" i="25" s="1"/>
  <c r="ER27" i="25"/>
  <c r="CX23" i="25"/>
  <c r="DH17" i="25"/>
  <c r="EF17" i="25" s="1"/>
  <c r="EG16" i="25"/>
  <c r="FM16" i="25" s="1"/>
  <c r="DD20" i="25"/>
  <c r="CX19" i="25"/>
  <c r="DB20" i="25"/>
  <c r="CW20" i="25"/>
  <c r="BH19" i="25"/>
  <c r="DS19" i="25" s="1"/>
  <c r="EQ19" i="25" s="1"/>
  <c r="CW23" i="25"/>
  <c r="DK17" i="25"/>
  <c r="EI17" i="25" s="1"/>
  <c r="DI28" i="25"/>
  <c r="EG28" i="25" s="1"/>
  <c r="DH28" i="25"/>
  <c r="EF28" i="25" s="1"/>
  <c r="DF28" i="25"/>
  <c r="ED28" i="25" s="1"/>
  <c r="DK28" i="25"/>
  <c r="EI28" i="25" s="1"/>
  <c r="DL28" i="25"/>
  <c r="EJ28" i="25" s="1"/>
  <c r="DJ28" i="25"/>
  <c r="EH28" i="25" s="1"/>
  <c r="DG28" i="25"/>
  <c r="EE28" i="25" s="1"/>
  <c r="DE28" i="25"/>
  <c r="EC28" i="25" s="1"/>
  <c r="EG34" i="25"/>
  <c r="DW25" i="25"/>
  <c r="DI17" i="25"/>
  <c r="EG17" i="25" s="1"/>
  <c r="FM17" i="25" s="1"/>
  <c r="DC23" i="25"/>
  <c r="DG17" i="25"/>
  <c r="EE17" i="25" s="1"/>
  <c r="AV28" i="25"/>
  <c r="CY19" i="25"/>
  <c r="DY24" i="25"/>
  <c r="DF25" i="25"/>
  <c r="ED25" i="25" s="1"/>
  <c r="DK25" i="25"/>
  <c r="EI25" i="25" s="1"/>
  <c r="DH25" i="25"/>
  <c r="EF25" i="25" s="1"/>
  <c r="DI25" i="25"/>
  <c r="DL25" i="25"/>
  <c r="CY20" i="25"/>
  <c r="DC19" i="25"/>
  <c r="CX20" i="25"/>
  <c r="AV26" i="25"/>
  <c r="DZ31" i="25"/>
  <c r="FF31" i="25" s="1"/>
  <c r="DZ22" i="25"/>
  <c r="FF22" i="25" s="1"/>
  <c r="EK22" i="25"/>
  <c r="ES22" i="25" s="1"/>
  <c r="EO22" i="25"/>
  <c r="EW22" i="25" s="1"/>
  <c r="EO31" i="25"/>
  <c r="EK16" i="25"/>
  <c r="DP28" i="25"/>
  <c r="DQ28" i="25"/>
  <c r="DR28" i="25"/>
  <c r="EP28" i="25" s="1"/>
  <c r="DT28" i="25"/>
  <c r="ER28" i="25" s="1"/>
  <c r="DS28" i="25"/>
  <c r="DO28" i="25"/>
  <c r="EM28" i="25" s="1"/>
  <c r="DM28" i="25"/>
  <c r="DN28" i="25"/>
  <c r="EL28" i="25" s="1"/>
  <c r="BH23" i="25"/>
  <c r="DD23" i="25"/>
  <c r="CY23" i="25"/>
  <c r="DB23" i="25"/>
  <c r="CZ23" i="25"/>
  <c r="EO24" i="25"/>
  <c r="FM24" i="25" s="1"/>
  <c r="DK35" i="25"/>
  <c r="DI35" i="25"/>
  <c r="DJ35" i="25"/>
  <c r="DF35" i="25"/>
  <c r="ED35" i="25" s="1"/>
  <c r="DL35" i="25"/>
  <c r="EJ35" i="25" s="1"/>
  <c r="DG35" i="25"/>
  <c r="EE35" i="25" s="1"/>
  <c r="DE35" i="25"/>
  <c r="EC35" i="25" s="1"/>
  <c r="DH35" i="25"/>
  <c r="EF35" i="25" s="1"/>
  <c r="DZ33" i="25"/>
  <c r="AU37" i="25"/>
  <c r="AV37" i="25"/>
  <c r="CQ35" i="25"/>
  <c r="DH33" i="25"/>
  <c r="EF33" i="25" s="1"/>
  <c r="ED16" i="25"/>
  <c r="CS32" i="25"/>
  <c r="CR32" i="25"/>
  <c r="EL22" i="25"/>
  <c r="FJ22" i="25" s="1"/>
  <c r="ER14" i="25"/>
  <c r="AV32" i="25"/>
  <c r="AU32" i="25"/>
  <c r="DF30" i="25"/>
  <c r="DL30" i="25"/>
  <c r="EJ30" i="25" s="1"/>
  <c r="DJ30" i="25"/>
  <c r="EH30" i="25" s="1"/>
  <c r="DG30" i="25"/>
  <c r="EE30" i="25" s="1"/>
  <c r="DE30" i="25"/>
  <c r="EC30" i="25" s="1"/>
  <c r="DK30" i="25"/>
  <c r="EI30" i="25" s="1"/>
  <c r="DH30" i="25"/>
  <c r="EF30" i="25" s="1"/>
  <c r="DI30" i="25"/>
  <c r="EG30" i="25" s="1"/>
  <c r="EX22" i="25"/>
  <c r="FN22" i="25"/>
  <c r="EZ22" i="25"/>
  <c r="FP22" i="25"/>
  <c r="CR35" i="25"/>
  <c r="AV35" i="25"/>
  <c r="AU35" i="25"/>
  <c r="GF37" i="25"/>
  <c r="AS37" i="25"/>
  <c r="GR37" i="25"/>
  <c r="GZ37" i="25"/>
  <c r="HI37" i="25"/>
  <c r="IG37" i="25" s="1"/>
  <c r="HY37" i="25"/>
  <c r="IP37" i="25"/>
  <c r="JF37" i="25"/>
  <c r="BY37" i="25" s="1"/>
  <c r="JW37" i="25"/>
  <c r="KU37" i="25" s="1"/>
  <c r="KM37" i="25"/>
  <c r="X38" i="25"/>
  <c r="GB37" i="25"/>
  <c r="GS37" i="25"/>
  <c r="HA37" i="25"/>
  <c r="HJ37" i="25"/>
  <c r="IH37" i="25" s="1"/>
  <c r="HZ37" i="25"/>
  <c r="IQ37" i="25"/>
  <c r="JG37" i="25"/>
  <c r="BZ37" i="25" s="1"/>
  <c r="JX37" i="25"/>
  <c r="KV37" i="25" s="1"/>
  <c r="KN37" i="25"/>
  <c r="GC37" i="25"/>
  <c r="GT37" i="25"/>
  <c r="HB37" i="25"/>
  <c r="HK37" i="25"/>
  <c r="II37" i="25" s="1"/>
  <c r="IA37" i="25"/>
  <c r="IR37" i="25"/>
  <c r="JH37" i="25"/>
  <c r="CA37" i="25" s="1"/>
  <c r="JY37" i="25"/>
  <c r="KW37" i="25" s="1"/>
  <c r="KO37" i="25"/>
  <c r="GE37" i="25"/>
  <c r="GV37" i="25"/>
  <c r="HD37" i="25"/>
  <c r="HM37" i="25"/>
  <c r="IK37" i="25" s="1"/>
  <c r="IC37" i="25"/>
  <c r="IT37" i="25"/>
  <c r="JJ37" i="25"/>
  <c r="CC37" i="25" s="1"/>
  <c r="KA37" i="25"/>
  <c r="KY37" i="25" s="1"/>
  <c r="KQ37" i="25"/>
  <c r="GG37" i="25"/>
  <c r="GW37" i="25"/>
  <c r="HE37" i="25"/>
  <c r="HN37" i="25"/>
  <c r="IL37" i="25" s="1"/>
  <c r="ID37" i="25"/>
  <c r="IU37" i="25"/>
  <c r="JK37" i="25"/>
  <c r="KB37" i="25"/>
  <c r="KZ37" i="25" s="1"/>
  <c r="KR37" i="25"/>
  <c r="GX37" i="25"/>
  <c r="IB37" i="25"/>
  <c r="IW37" i="25"/>
  <c r="KC37" i="25"/>
  <c r="LA37" i="25" s="1"/>
  <c r="GY37" i="25"/>
  <c r="IE37" i="25"/>
  <c r="JI37" i="25"/>
  <c r="KD37" i="25"/>
  <c r="LB37" i="25" s="1"/>
  <c r="HC37" i="25"/>
  <c r="IF37" i="25"/>
  <c r="JL37" i="25"/>
  <c r="CE37" i="25" s="1"/>
  <c r="KP37" i="25"/>
  <c r="HF37" i="25"/>
  <c r="JM37" i="25"/>
  <c r="KS37" i="25"/>
  <c r="GU37" i="25"/>
  <c r="HP37" i="25"/>
  <c r="IN37" i="25" s="1"/>
  <c r="IV37" i="25"/>
  <c r="JZ37" i="25"/>
  <c r="KX37" i="25" s="1"/>
  <c r="GH37" i="25"/>
  <c r="GI37" i="25"/>
  <c r="HG37" i="25"/>
  <c r="HL37" i="25"/>
  <c r="IJ37" i="25" s="1"/>
  <c r="KT37" i="25"/>
  <c r="IS37" i="25"/>
  <c r="GD37" i="25"/>
  <c r="HO37" i="25"/>
  <c r="IM37" i="25" s="1"/>
  <c r="CQ32" i="25"/>
  <c r="CV32" i="25"/>
  <c r="EP14" i="25"/>
  <c r="EC24" i="25"/>
  <c r="EK18" i="25"/>
  <c r="EX31" i="25"/>
  <c r="FN31" i="25"/>
  <c r="CP32" i="25"/>
  <c r="DN30" i="25"/>
  <c r="DS30" i="25"/>
  <c r="DO30" i="25"/>
  <c r="DQ30" i="25"/>
  <c r="DT30" i="25"/>
  <c r="DP30" i="25"/>
  <c r="EN30" i="25" s="1"/>
  <c r="DM30" i="25"/>
  <c r="DR30" i="25"/>
  <c r="EP30" i="25" s="1"/>
  <c r="DN21" i="25"/>
  <c r="EL21" i="25" s="1"/>
  <c r="DR21" i="25"/>
  <c r="EP21" i="25" s="1"/>
  <c r="DM21" i="25"/>
  <c r="DT21" i="25"/>
  <c r="ER21" i="25" s="1"/>
  <c r="DQ21" i="25"/>
  <c r="EO21" i="25" s="1"/>
  <c r="DO21" i="25"/>
  <c r="EM21" i="25" s="1"/>
  <c r="DS21" i="25"/>
  <c r="EQ21" i="25" s="1"/>
  <c r="DP21" i="25"/>
  <c r="EN21" i="25" s="1"/>
  <c r="EF23" i="25"/>
  <c r="BB32" i="25"/>
  <c r="CU35" i="25"/>
  <c r="CP35" i="25"/>
  <c r="EH33" i="25"/>
  <c r="DI33" i="25"/>
  <c r="EG33" i="25" s="1"/>
  <c r="CT32" i="25"/>
  <c r="AV44" i="25"/>
  <c r="AU44" i="25"/>
  <c r="CS35" i="25"/>
  <c r="DX16" i="25"/>
  <c r="EN16" i="25"/>
  <c r="EI16" i="25"/>
  <c r="EL14" i="25"/>
  <c r="EK31" i="25"/>
  <c r="DH15" i="25"/>
  <c r="DJ15" i="25"/>
  <c r="DK15" i="25"/>
  <c r="DF15" i="25"/>
  <c r="DI15" i="25"/>
  <c r="DE15" i="25"/>
  <c r="DL15" i="25"/>
  <c r="EJ15" i="25" s="1"/>
  <c r="DG15" i="25"/>
  <c r="CU32" i="25"/>
  <c r="FK27" i="25"/>
  <c r="DM36" i="25" l="1"/>
  <c r="DV16" i="25"/>
  <c r="DE21" i="25"/>
  <c r="FC27" i="25"/>
  <c r="DG21" i="25"/>
  <c r="FI27" i="25"/>
  <c r="EZ27" i="25"/>
  <c r="CF37" i="25"/>
  <c r="CD37" i="25"/>
  <c r="EY27" i="25"/>
  <c r="FJ16" i="25"/>
  <c r="EY19" i="25"/>
  <c r="FK16" i="25"/>
  <c r="EZ18" i="25"/>
  <c r="DW16" i="25"/>
  <c r="FC16" i="25" s="1"/>
  <c r="FN16" i="25"/>
  <c r="DI21" i="25"/>
  <c r="DY21" i="25" s="1"/>
  <c r="EB16" i="25"/>
  <c r="FH16" i="25" s="1"/>
  <c r="DF21" i="25"/>
  <c r="ED21" i="25" s="1"/>
  <c r="ET21" i="25" s="1"/>
  <c r="DK21" i="25"/>
  <c r="EI21" i="25" s="1"/>
  <c r="FO21" i="25" s="1"/>
  <c r="DJ21" i="25"/>
  <c r="EH21" i="25" s="1"/>
  <c r="EX21" i="25" s="1"/>
  <c r="EX16" i="25"/>
  <c r="DZ16" i="25"/>
  <c r="FF16" i="25" s="1"/>
  <c r="DU31" i="25"/>
  <c r="FA31" i="25" s="1"/>
  <c r="ES31" i="25"/>
  <c r="EB18" i="25"/>
  <c r="FH18" i="25" s="1"/>
  <c r="EB17" i="25"/>
  <c r="DZ14" i="25"/>
  <c r="FF14" i="25" s="1"/>
  <c r="EA14" i="25"/>
  <c r="FG14" i="25" s="1"/>
  <c r="ET31" i="25"/>
  <c r="FK25" i="25"/>
  <c r="FC25" i="25"/>
  <c r="DV31" i="25"/>
  <c r="FB31" i="25" s="1"/>
  <c r="EW29" i="25"/>
  <c r="DY29" i="25"/>
  <c r="FE29" i="25" s="1"/>
  <c r="DN19" i="25"/>
  <c r="EL19" i="25" s="1"/>
  <c r="FJ19" i="25" s="1"/>
  <c r="EA34" i="25"/>
  <c r="FG34" i="25" s="1"/>
  <c r="DZ34" i="25"/>
  <c r="FF34" i="25" s="1"/>
  <c r="FP18" i="25"/>
  <c r="DX15" i="25"/>
  <c r="DZ35" i="25"/>
  <c r="EL34" i="25"/>
  <c r="FJ34" i="25" s="1"/>
  <c r="DM20" i="25"/>
  <c r="EK20" i="25" s="1"/>
  <c r="FI20" i="25" s="1"/>
  <c r="DL26" i="25"/>
  <c r="EJ26" i="25" s="1"/>
  <c r="FP26" i="25" s="1"/>
  <c r="FP24" i="25"/>
  <c r="DU17" i="25"/>
  <c r="FA17" i="25" s="1"/>
  <c r="EV31" i="25"/>
  <c r="DZ29" i="25"/>
  <c r="FF29" i="25" s="1"/>
  <c r="FN24" i="25"/>
  <c r="EU14" i="25"/>
  <c r="DX31" i="25"/>
  <c r="FD31" i="25" s="1"/>
  <c r="EB14" i="25"/>
  <c r="FH14" i="25" s="1"/>
  <c r="EB31" i="25"/>
  <c r="FH31" i="25" s="1"/>
  <c r="EW14" i="25"/>
  <c r="FL14" i="25"/>
  <c r="DW14" i="25"/>
  <c r="FC14" i="25" s="1"/>
  <c r="EZ31" i="25"/>
  <c r="ES17" i="25"/>
  <c r="FP14" i="25"/>
  <c r="DY35" i="25"/>
  <c r="EP27" i="25"/>
  <c r="FN27" i="25" s="1"/>
  <c r="EL27" i="25"/>
  <c r="FJ27" i="25" s="1"/>
  <c r="DY34" i="25"/>
  <c r="FE34" i="25" s="1"/>
  <c r="DW34" i="25"/>
  <c r="FC34" i="25" s="1"/>
  <c r="DP19" i="25"/>
  <c r="DX19" i="25" s="1"/>
  <c r="DX14" i="25"/>
  <c r="FD14" i="25" s="1"/>
  <c r="FO24" i="25"/>
  <c r="DG26" i="25"/>
  <c r="DW26" i="25" s="1"/>
  <c r="EA27" i="25"/>
  <c r="FG27" i="25" s="1"/>
  <c r="DU24" i="25"/>
  <c r="FA24" i="25" s="1"/>
  <c r="EW31" i="25"/>
  <c r="ES27" i="25"/>
  <c r="DW18" i="25"/>
  <c r="FC18" i="25" s="1"/>
  <c r="DU29" i="25"/>
  <c r="FA29" i="25" s="1"/>
  <c r="DU27" i="25"/>
  <c r="FA27" i="25" s="1"/>
  <c r="EO27" i="25"/>
  <c r="EW27" i="25" s="1"/>
  <c r="EV27" i="25"/>
  <c r="EY14" i="25"/>
  <c r="DV15" i="25"/>
  <c r="ED33" i="25"/>
  <c r="ET33" i="25" s="1"/>
  <c r="FO18" i="25"/>
  <c r="DY31" i="25"/>
  <c r="FE31" i="25" s="1"/>
  <c r="EA29" i="25"/>
  <c r="FG29" i="25" s="1"/>
  <c r="EY34" i="25"/>
  <c r="DX27" i="25"/>
  <c r="FD27" i="25" s="1"/>
  <c r="DU14" i="25"/>
  <c r="FA14" i="25" s="1"/>
  <c r="FO14" i="25"/>
  <c r="DN20" i="25"/>
  <c r="EL20" i="25" s="1"/>
  <c r="FJ20" i="25" s="1"/>
  <c r="EV29" i="25"/>
  <c r="DW29" i="25"/>
  <c r="FC29" i="25" s="1"/>
  <c r="DX29" i="25"/>
  <c r="FD29" i="25" s="1"/>
  <c r="EB29" i="25"/>
  <c r="FH29" i="25" s="1"/>
  <c r="DL21" i="25"/>
  <c r="EB21" i="25" s="1"/>
  <c r="FI14" i="25"/>
  <c r="FK14" i="25"/>
  <c r="DU18" i="25"/>
  <c r="FA18" i="25" s="1"/>
  <c r="DY14" i="25"/>
  <c r="FE14" i="25" s="1"/>
  <c r="EE33" i="25"/>
  <c r="FK33" i="25" s="1"/>
  <c r="FP34" i="25"/>
  <c r="ES18" i="25"/>
  <c r="DZ18" i="25"/>
  <c r="EA31" i="25"/>
  <c r="FG31" i="25" s="1"/>
  <c r="FI34" i="25"/>
  <c r="EY31" i="25"/>
  <c r="FN14" i="25"/>
  <c r="FJ18" i="25"/>
  <c r="ES34" i="25"/>
  <c r="EX34" i="25"/>
  <c r="FL29" i="25"/>
  <c r="EN34" i="25"/>
  <c r="EV34" i="25" s="1"/>
  <c r="DZ15" i="25"/>
  <c r="FN34" i="25"/>
  <c r="DQ19" i="25"/>
  <c r="EO19" i="25" s="1"/>
  <c r="FM19" i="25" s="1"/>
  <c r="DS20" i="25"/>
  <c r="EQ20" i="25" s="1"/>
  <c r="FO20" i="25" s="1"/>
  <c r="EB34" i="25"/>
  <c r="FH34" i="25" s="1"/>
  <c r="DO19" i="25"/>
  <c r="EM19" i="25" s="1"/>
  <c r="FK19" i="25" s="1"/>
  <c r="FA34" i="25"/>
  <c r="EZ34" i="25"/>
  <c r="DT19" i="25"/>
  <c r="EB19" i="25" s="1"/>
  <c r="DR20" i="25"/>
  <c r="EP20" i="25" s="1"/>
  <c r="FN20" i="25" s="1"/>
  <c r="DO20" i="25"/>
  <c r="EM20" i="25" s="1"/>
  <c r="FK20" i="25" s="1"/>
  <c r="EX33" i="25"/>
  <c r="FK34" i="25"/>
  <c r="EU31" i="25"/>
  <c r="EU34" i="25"/>
  <c r="FL33" i="25"/>
  <c r="FM29" i="25"/>
  <c r="FK29" i="25"/>
  <c r="EZ29" i="25"/>
  <c r="FO34" i="25"/>
  <c r="FM33" i="25"/>
  <c r="EY18" i="25"/>
  <c r="FO29" i="25"/>
  <c r="DW31" i="25"/>
  <c r="FC31" i="25" s="1"/>
  <c r="FJ29" i="25"/>
  <c r="FP15" i="25"/>
  <c r="EA18" i="25"/>
  <c r="FG18" i="25" s="1"/>
  <c r="ES29" i="25"/>
  <c r="EW34" i="25"/>
  <c r="DR36" i="25"/>
  <c r="EP36" i="25" s="1"/>
  <c r="DG36" i="25"/>
  <c r="EE36" i="25" s="1"/>
  <c r="EJ33" i="25"/>
  <c r="FP33" i="25" s="1"/>
  <c r="DF36" i="25"/>
  <c r="ED36" i="25" s="1"/>
  <c r="ET36" i="25" s="1"/>
  <c r="FD22" i="25"/>
  <c r="EI33" i="25"/>
  <c r="FG33" i="25" s="1"/>
  <c r="DQ36" i="25"/>
  <c r="EO36" i="25" s="1"/>
  <c r="CO36" i="25"/>
  <c r="EA35" i="25"/>
  <c r="CS36" i="25"/>
  <c r="DV29" i="25"/>
  <c r="FB29" i="25" s="1"/>
  <c r="DE36" i="25"/>
  <c r="EC36" i="25" s="1"/>
  <c r="ET29" i="25"/>
  <c r="FI25" i="25"/>
  <c r="CT36" i="25"/>
  <c r="EX24" i="25"/>
  <c r="EX17" i="25"/>
  <c r="EP18" i="25"/>
  <c r="FN18" i="25" s="1"/>
  <c r="DZ17" i="25"/>
  <c r="FF17" i="25" s="1"/>
  <c r="DZ24" i="25"/>
  <c r="FF24" i="25" s="1"/>
  <c r="DL36" i="25"/>
  <c r="EJ36" i="25" s="1"/>
  <c r="DV17" i="25"/>
  <c r="FB17" i="25" s="1"/>
  <c r="DT36" i="25"/>
  <c r="ER36" i="25" s="1"/>
  <c r="EW24" i="25"/>
  <c r="ET18" i="25"/>
  <c r="ET17" i="25"/>
  <c r="DH36" i="25"/>
  <c r="EF36" i="25" s="1"/>
  <c r="DJ36" i="25"/>
  <c r="EY17" i="25"/>
  <c r="EB25" i="25"/>
  <c r="FJ14" i="25"/>
  <c r="CQ36" i="25"/>
  <c r="DP36" i="25"/>
  <c r="EN36" i="25" s="1"/>
  <c r="DD36" i="25"/>
  <c r="CX36" i="25"/>
  <c r="CV36" i="25"/>
  <c r="DV14" i="25"/>
  <c r="FB14" i="25" s="1"/>
  <c r="DV18" i="25"/>
  <c r="FB18" i="25" s="1"/>
  <c r="FM18" i="25"/>
  <c r="FL18" i="25"/>
  <c r="EY24" i="25"/>
  <c r="DO36" i="25"/>
  <c r="EM36" i="25" s="1"/>
  <c r="CY36" i="25"/>
  <c r="CB37" i="25"/>
  <c r="EW18" i="25"/>
  <c r="DY18" i="25"/>
  <c r="FE18" i="25" s="1"/>
  <c r="FO25" i="25"/>
  <c r="FI24" i="25"/>
  <c r="DM19" i="25"/>
  <c r="DU19" i="25" s="1"/>
  <c r="EU22" i="25"/>
  <c r="DT20" i="25"/>
  <c r="ER20" i="25" s="1"/>
  <c r="FP20" i="25" s="1"/>
  <c r="EB24" i="25"/>
  <c r="FH24" i="25" s="1"/>
  <c r="DX18" i="25"/>
  <c r="FD18" i="25" s="1"/>
  <c r="ER17" i="25"/>
  <c r="FP17" i="25" s="1"/>
  <c r="EV24" i="25"/>
  <c r="EC33" i="25"/>
  <c r="FI33" i="25" s="1"/>
  <c r="EV18" i="25"/>
  <c r="EZ24" i="25"/>
  <c r="DR19" i="25"/>
  <c r="EP19" i="25" s="1"/>
  <c r="FN19" i="25" s="1"/>
  <c r="DQ20" i="25"/>
  <c r="EO20" i="25" s="1"/>
  <c r="FM20" i="25" s="1"/>
  <c r="FL17" i="25"/>
  <c r="FN25" i="25"/>
  <c r="DX24" i="25"/>
  <c r="FD24" i="25" s="1"/>
  <c r="DV24" i="25"/>
  <c r="FB24" i="25" s="1"/>
  <c r="FA16" i="25"/>
  <c r="DI26" i="25"/>
  <c r="DF26" i="25"/>
  <c r="DJ26" i="25"/>
  <c r="DE26" i="25"/>
  <c r="DC36" i="25"/>
  <c r="CR36" i="25"/>
  <c r="DW24" i="25"/>
  <c r="FC24" i="25" s="1"/>
  <c r="JS37" i="25"/>
  <c r="CL37" i="25" s="1"/>
  <c r="BN37" i="25"/>
  <c r="FO27" i="25"/>
  <c r="DK36" i="25"/>
  <c r="EI36" i="25" s="1"/>
  <c r="JR37" i="25"/>
  <c r="CK37" i="25" s="1"/>
  <c r="BM37" i="25"/>
  <c r="DQ37" i="25" s="1"/>
  <c r="EO37" i="25" s="1"/>
  <c r="EU24" i="25"/>
  <c r="FI18" i="25"/>
  <c r="DS36" i="25"/>
  <c r="EQ36" i="25" s="1"/>
  <c r="JU37" i="25"/>
  <c r="CN37" i="25" s="1"/>
  <c r="BP37" i="25"/>
  <c r="JP37" i="25"/>
  <c r="CI37" i="25" s="1"/>
  <c r="BK37" i="25"/>
  <c r="DG37" i="25" s="1"/>
  <c r="EE37" i="25" s="1"/>
  <c r="FK17" i="25"/>
  <c r="JT37" i="25"/>
  <c r="CM37" i="25" s="1"/>
  <c r="BO37" i="25"/>
  <c r="DS37" i="25" s="1"/>
  <c r="EQ37" i="25" s="1"/>
  <c r="JO37" i="25"/>
  <c r="CH37" i="25" s="1"/>
  <c r="BJ37" i="25"/>
  <c r="DF37" i="25" s="1"/>
  <c r="ED37" i="25" s="1"/>
  <c r="JQ37" i="25"/>
  <c r="CJ37" i="25" s="1"/>
  <c r="BL37" i="25"/>
  <c r="EA24" i="25"/>
  <c r="FG24" i="25" s="1"/>
  <c r="DW30" i="25"/>
  <c r="JN37" i="25"/>
  <c r="CG37" i="25" s="1"/>
  <c r="BI37" i="25"/>
  <c r="FG22" i="25"/>
  <c r="DY17" i="25"/>
  <c r="FE17" i="25" s="1"/>
  <c r="ET24" i="25"/>
  <c r="FE24" i="25"/>
  <c r="FC22" i="25"/>
  <c r="EA30" i="25"/>
  <c r="ES16" i="25"/>
  <c r="EU17" i="25"/>
  <c r="FK18" i="25"/>
  <c r="ES25" i="25"/>
  <c r="DU25" i="25"/>
  <c r="FA25" i="25" s="1"/>
  <c r="EW17" i="25"/>
  <c r="FP27" i="25"/>
  <c r="ES14" i="25"/>
  <c r="FH27" i="25"/>
  <c r="FI29" i="25"/>
  <c r="EY22" i="25"/>
  <c r="FE16" i="25"/>
  <c r="EU29" i="25"/>
  <c r="EA17" i="25"/>
  <c r="FG17" i="25" s="1"/>
  <c r="EY29" i="25"/>
  <c r="FJ17" i="25"/>
  <c r="EV22" i="25"/>
  <c r="FL22" i="25"/>
  <c r="FO22" i="25"/>
  <c r="FP16" i="25"/>
  <c r="EU16" i="25"/>
  <c r="EI15" i="25"/>
  <c r="FO15" i="25" s="1"/>
  <c r="FI16" i="25"/>
  <c r="DU35" i="25"/>
  <c r="FA35" i="25" s="1"/>
  <c r="EV14" i="25"/>
  <c r="EY25" i="25"/>
  <c r="EF26" i="25"/>
  <c r="FL26" i="25" s="1"/>
  <c r="FP28" i="25"/>
  <c r="ES24" i="25"/>
  <c r="CZ36" i="25"/>
  <c r="EH35" i="25"/>
  <c r="EX35" i="25" s="1"/>
  <c r="EA15" i="25"/>
  <c r="FB16" i="25"/>
  <c r="FI22" i="25"/>
  <c r="EA19" i="25"/>
  <c r="FG19" i="25" s="1"/>
  <c r="FA22" i="25"/>
  <c r="EG35" i="25"/>
  <c r="FM35" i="25" s="1"/>
  <c r="EB28" i="25"/>
  <c r="FH28" i="25" s="1"/>
  <c r="EZ28" i="25"/>
  <c r="DW17" i="25"/>
  <c r="FC17" i="25" s="1"/>
  <c r="DA36" i="25"/>
  <c r="EA25" i="25"/>
  <c r="FG25" i="25" s="1"/>
  <c r="EW16" i="25"/>
  <c r="DU30" i="25"/>
  <c r="FJ25" i="25"/>
  <c r="ET25" i="25"/>
  <c r="DX35" i="25"/>
  <c r="FD35" i="25" s="1"/>
  <c r="EB15" i="25"/>
  <c r="FH15" i="25" s="1"/>
  <c r="FM34" i="25"/>
  <c r="DV30" i="25"/>
  <c r="FK28" i="25"/>
  <c r="EI35" i="25"/>
  <c r="EY35" i="25" s="1"/>
  <c r="EG25" i="25"/>
  <c r="DY25" i="25"/>
  <c r="EJ25" i="25"/>
  <c r="EA26" i="25"/>
  <c r="FG26" i="25" s="1"/>
  <c r="FM31" i="25"/>
  <c r="FM22" i="25"/>
  <c r="EU28" i="25"/>
  <c r="FO26" i="25"/>
  <c r="EG15" i="25"/>
  <c r="FM15" i="25" s="1"/>
  <c r="DX17" i="25"/>
  <c r="FD17" i="25" s="1"/>
  <c r="FE22" i="25"/>
  <c r="EB35" i="25"/>
  <c r="FH35" i="25" s="1"/>
  <c r="DZ28" i="25"/>
  <c r="FF28" i="25" s="1"/>
  <c r="DV25" i="25"/>
  <c r="FB25" i="25" s="1"/>
  <c r="DZ25" i="25"/>
  <c r="FF25" i="25" s="1"/>
  <c r="DX21" i="25"/>
  <c r="FD21" i="25" s="1"/>
  <c r="FO17" i="25"/>
  <c r="EY26" i="25"/>
  <c r="EX25" i="25"/>
  <c r="ET28" i="25"/>
  <c r="EB30" i="25"/>
  <c r="EV17" i="25"/>
  <c r="ET22" i="25"/>
  <c r="FJ28" i="25"/>
  <c r="DX25" i="25"/>
  <c r="FD25" i="25" s="1"/>
  <c r="DU21" i="25"/>
  <c r="ET16" i="25"/>
  <c r="DV35" i="25"/>
  <c r="FB35" i="25" s="1"/>
  <c r="FN28" i="25"/>
  <c r="EX28" i="25"/>
  <c r="FD16" i="25"/>
  <c r="DW21" i="25"/>
  <c r="EM30" i="25"/>
  <c r="EK30" i="25"/>
  <c r="ES30" i="25" s="1"/>
  <c r="DW28" i="25"/>
  <c r="FC28" i="25" s="1"/>
  <c r="EK28" i="25"/>
  <c r="DU28" i="25"/>
  <c r="EO28" i="25"/>
  <c r="DY28" i="25"/>
  <c r="FX22" i="25"/>
  <c r="FV31" i="25"/>
  <c r="DV28" i="25"/>
  <c r="FB28" i="25" s="1"/>
  <c r="EN28" i="25"/>
  <c r="DX28" i="25"/>
  <c r="FS27" i="25"/>
  <c r="ET14" i="25"/>
  <c r="EK36" i="25"/>
  <c r="EA28" i="25"/>
  <c r="EQ28" i="25"/>
  <c r="DP23" i="25"/>
  <c r="DX23" i="25" s="1"/>
  <c r="DQ23" i="25"/>
  <c r="EO23" i="25" s="1"/>
  <c r="FM23" i="25" s="1"/>
  <c r="DS23" i="25"/>
  <c r="EQ23" i="25" s="1"/>
  <c r="FO23" i="25" s="1"/>
  <c r="DM23" i="25"/>
  <c r="EK23" i="25" s="1"/>
  <c r="FI23" i="25" s="1"/>
  <c r="DO23" i="25"/>
  <c r="EM23" i="25" s="1"/>
  <c r="FK23" i="25" s="1"/>
  <c r="DT23" i="25"/>
  <c r="DR23" i="25"/>
  <c r="DN23" i="25"/>
  <c r="DV23" i="25" s="1"/>
  <c r="EV25" i="25"/>
  <c r="EV30" i="25"/>
  <c r="FL30" i="25"/>
  <c r="EX30" i="25"/>
  <c r="FN30" i="25"/>
  <c r="EH15" i="25"/>
  <c r="FN15" i="25" s="1"/>
  <c r="CW36" i="25"/>
  <c r="EL30" i="25"/>
  <c r="CU36" i="25"/>
  <c r="FB22" i="25"/>
  <c r="ED30" i="25"/>
  <c r="EN20" i="25"/>
  <c r="FF33" i="25"/>
  <c r="DW35" i="25"/>
  <c r="FC35" i="25" s="1"/>
  <c r="DY15" i="25"/>
  <c r="EF15" i="25"/>
  <c r="FL15" i="25" s="1"/>
  <c r="EV16" i="25"/>
  <c r="FL16" i="25"/>
  <c r="FO19" i="25"/>
  <c r="ER30" i="25"/>
  <c r="FI31" i="25"/>
  <c r="EX29" i="25"/>
  <c r="DY30" i="25"/>
  <c r="DW15" i="25"/>
  <c r="EE15" i="25"/>
  <c r="FK15" i="25" s="1"/>
  <c r="EE21" i="25"/>
  <c r="FK21" i="25" s="1"/>
  <c r="EZ15" i="25"/>
  <c r="EK21" i="25"/>
  <c r="EQ30" i="25"/>
  <c r="FN29" i="25"/>
  <c r="DX30" i="25"/>
  <c r="FD30" i="25" s="1"/>
  <c r="ED15" i="25"/>
  <c r="FJ15" i="25" s="1"/>
  <c r="EO30" i="25"/>
  <c r="FM30" i="25" s="1"/>
  <c r="CP36" i="25"/>
  <c r="GF38" i="25"/>
  <c r="GV38" i="25"/>
  <c r="HD38" i="25"/>
  <c r="HM38" i="25"/>
  <c r="IK38" i="25" s="1"/>
  <c r="IC38" i="25"/>
  <c r="IT38" i="25"/>
  <c r="JJ38" i="25"/>
  <c r="KA38" i="25"/>
  <c r="KY38" i="25" s="1"/>
  <c r="KQ38" i="25"/>
  <c r="GG38" i="25"/>
  <c r="GW38" i="25"/>
  <c r="HE38" i="25"/>
  <c r="HN38" i="25"/>
  <c r="IL38" i="25" s="1"/>
  <c r="ID38" i="25"/>
  <c r="IU38" i="25"/>
  <c r="JK38" i="25"/>
  <c r="KB38" i="25"/>
  <c r="KZ38" i="25" s="1"/>
  <c r="KR38" i="25"/>
  <c r="AS38" i="25"/>
  <c r="GB38" i="25"/>
  <c r="GR38" i="25"/>
  <c r="GZ38" i="25"/>
  <c r="HI38" i="25"/>
  <c r="IG38" i="25" s="1"/>
  <c r="HY38" i="25"/>
  <c r="IP38" i="25"/>
  <c r="JF38" i="25"/>
  <c r="JW38" i="25"/>
  <c r="KU38" i="25" s="1"/>
  <c r="KM38" i="25"/>
  <c r="X39" i="25"/>
  <c r="GU38" i="25"/>
  <c r="HJ38" i="25"/>
  <c r="IH38" i="25" s="1"/>
  <c r="IE38" i="25"/>
  <c r="IR38" i="25"/>
  <c r="JM38" i="25"/>
  <c r="JZ38" i="25"/>
  <c r="KX38" i="25" s="1"/>
  <c r="GC38" i="25"/>
  <c r="GX38" i="25"/>
  <c r="HK38" i="25"/>
  <c r="II38" i="25" s="1"/>
  <c r="IF38" i="25"/>
  <c r="IS38" i="25"/>
  <c r="KC38" i="25"/>
  <c r="LA38" i="25" s="1"/>
  <c r="GD38" i="25"/>
  <c r="GY38" i="25"/>
  <c r="HL38" i="25"/>
  <c r="IJ38" i="25" s="1"/>
  <c r="IV38" i="25"/>
  <c r="KD38" i="25"/>
  <c r="LB38" i="25" s="1"/>
  <c r="GE38" i="25"/>
  <c r="HA38" i="25"/>
  <c r="HO38" i="25"/>
  <c r="IM38" i="25" s="1"/>
  <c r="IW38" i="25"/>
  <c r="KN38" i="25"/>
  <c r="GT38" i="25"/>
  <c r="HG38" i="25"/>
  <c r="IB38" i="25"/>
  <c r="IQ38" i="25"/>
  <c r="JL38" i="25"/>
  <c r="CE38" i="25" s="1"/>
  <c r="JY38" i="25"/>
  <c r="KW38" i="25" s="1"/>
  <c r="KT38" i="25"/>
  <c r="HF38" i="25"/>
  <c r="JH38" i="25"/>
  <c r="CA38" i="25" s="1"/>
  <c r="HP38" i="25"/>
  <c r="IN38" i="25" s="1"/>
  <c r="JI38" i="25"/>
  <c r="HZ38" i="25"/>
  <c r="GH38" i="25"/>
  <c r="IA38" i="25"/>
  <c r="GS38" i="25"/>
  <c r="KO38" i="25"/>
  <c r="HB38" i="25"/>
  <c r="KP38" i="25"/>
  <c r="JX38" i="25"/>
  <c r="KV38" i="25" s="1"/>
  <c r="KS38" i="25"/>
  <c r="GI38" i="25"/>
  <c r="HC38" i="25"/>
  <c r="JG38" i="25"/>
  <c r="DZ30" i="25"/>
  <c r="FF30" i="25" s="1"/>
  <c r="EV21" i="25"/>
  <c r="EC21" i="25"/>
  <c r="DB36" i="25"/>
  <c r="DY33" i="25"/>
  <c r="FE33" i="25" s="1"/>
  <c r="EW33" i="25"/>
  <c r="FP29" i="25"/>
  <c r="FV22" i="25"/>
  <c r="FL25" i="25"/>
  <c r="DX33" i="25"/>
  <c r="FD33" i="25" s="1"/>
  <c r="EV33" i="25"/>
  <c r="DU15" i="25"/>
  <c r="EC15" i="25"/>
  <c r="FI15" i="25" s="1"/>
  <c r="EY16" i="25"/>
  <c r="FO16" i="25"/>
  <c r="DH32" i="25"/>
  <c r="EF32" i="25" s="1"/>
  <c r="FL32" i="25" s="1"/>
  <c r="DE32" i="25"/>
  <c r="DU32" i="25" s="1"/>
  <c r="DI32" i="25"/>
  <c r="DJ32" i="25"/>
  <c r="DZ32" i="25" s="1"/>
  <c r="DG32" i="25"/>
  <c r="EE32" i="25" s="1"/>
  <c r="DK32" i="25"/>
  <c r="EI32" i="25" s="1"/>
  <c r="DF32" i="25"/>
  <c r="ED32" i="25" s="1"/>
  <c r="DL32" i="25"/>
  <c r="EB32" i="25" s="1"/>
  <c r="EZ35" i="25"/>
  <c r="FP35" i="25"/>
  <c r="ES35" i="25"/>
  <c r="FI35" i="25"/>
  <c r="ET35" i="25"/>
  <c r="FJ35" i="25"/>
  <c r="EV35" i="25"/>
  <c r="FL35" i="25"/>
  <c r="EU35" i="25"/>
  <c r="FK35" i="25"/>
  <c r="EZ14" i="25"/>
  <c r="FG16" i="25"/>
  <c r="FL21" i="25"/>
  <c r="FN33" i="25"/>
  <c r="EX14" i="25"/>
  <c r="DT37" i="25" l="1"/>
  <c r="ER37" i="25" s="1"/>
  <c r="DR37" i="25"/>
  <c r="EP37" i="25" s="1"/>
  <c r="CD38" i="25"/>
  <c r="CC38" i="25"/>
  <c r="CB38" i="25"/>
  <c r="EG21" i="25"/>
  <c r="FM21" i="25" s="1"/>
  <c r="DV21" i="25"/>
  <c r="FB21" i="25" s="1"/>
  <c r="DZ21" i="25"/>
  <c r="FF21" i="25" s="1"/>
  <c r="ET27" i="25"/>
  <c r="EA21" i="25"/>
  <c r="FG21" i="25" s="1"/>
  <c r="EY21" i="25"/>
  <c r="FV16" i="25"/>
  <c r="FX18" i="25"/>
  <c r="FB27" i="25"/>
  <c r="FR31" i="25"/>
  <c r="DY36" i="25"/>
  <c r="FE36" i="25" s="1"/>
  <c r="ET34" i="25"/>
  <c r="FB34" i="25"/>
  <c r="DU20" i="25"/>
  <c r="FA20" i="25" s="1"/>
  <c r="ES20" i="25"/>
  <c r="FE27" i="25"/>
  <c r="DV19" i="25"/>
  <c r="FB19" i="25" s="1"/>
  <c r="EX20" i="25"/>
  <c r="EW19" i="25"/>
  <c r="DY19" i="25"/>
  <c r="FE19" i="25" s="1"/>
  <c r="EZ26" i="25"/>
  <c r="EB26" i="25"/>
  <c r="FH26" i="25" s="1"/>
  <c r="EX27" i="25"/>
  <c r="EE26" i="25"/>
  <c r="EU26" i="25" s="1"/>
  <c r="FF27" i="25"/>
  <c r="FS25" i="25"/>
  <c r="FQ27" i="25"/>
  <c r="ET19" i="25"/>
  <c r="EA20" i="25"/>
  <c r="FG20" i="25" s="1"/>
  <c r="DW20" i="25"/>
  <c r="FC20" i="25" s="1"/>
  <c r="FQ17" i="25"/>
  <c r="DV20" i="25"/>
  <c r="FB20" i="25" s="1"/>
  <c r="FL34" i="25"/>
  <c r="FX31" i="25"/>
  <c r="FD34" i="25"/>
  <c r="FU14" i="25"/>
  <c r="FT31" i="25"/>
  <c r="EN19" i="25"/>
  <c r="FL19" i="25" s="1"/>
  <c r="FS31" i="25"/>
  <c r="FW31" i="25"/>
  <c r="FW14" i="25"/>
  <c r="FT29" i="25"/>
  <c r="FT27" i="25"/>
  <c r="FM27" i="25"/>
  <c r="EY20" i="25"/>
  <c r="EU20" i="25"/>
  <c r="FU29" i="25"/>
  <c r="DV36" i="25"/>
  <c r="FB36" i="25" s="1"/>
  <c r="EJ21" i="25"/>
  <c r="FH21" i="25" s="1"/>
  <c r="FX34" i="25"/>
  <c r="FQ34" i="25"/>
  <c r="FW34" i="25"/>
  <c r="FV34" i="25"/>
  <c r="FC33" i="25"/>
  <c r="EU33" i="25"/>
  <c r="FB33" i="25"/>
  <c r="ET20" i="25"/>
  <c r="FJ33" i="25"/>
  <c r="EU19" i="25"/>
  <c r="FS14" i="25"/>
  <c r="ER19" i="25"/>
  <c r="FP19" i="25" s="1"/>
  <c r="DW19" i="25"/>
  <c r="FC19" i="25" s="1"/>
  <c r="DZ36" i="25"/>
  <c r="FV24" i="25"/>
  <c r="FH33" i="25"/>
  <c r="EZ33" i="25"/>
  <c r="FS34" i="25"/>
  <c r="DZ20" i="25"/>
  <c r="FF20" i="25" s="1"/>
  <c r="FW18" i="25"/>
  <c r="EW36" i="25"/>
  <c r="DK37" i="25"/>
  <c r="EI37" i="25" s="1"/>
  <c r="EY33" i="25"/>
  <c r="FO33" i="25"/>
  <c r="FH25" i="25"/>
  <c r="EZ20" i="25"/>
  <c r="FR29" i="25"/>
  <c r="FU24" i="25"/>
  <c r="FM36" i="25"/>
  <c r="EX18" i="25"/>
  <c r="ES36" i="25"/>
  <c r="DU36" i="25"/>
  <c r="FA36" i="25" s="1"/>
  <c r="FF18" i="25"/>
  <c r="FV17" i="25"/>
  <c r="DP37" i="25"/>
  <c r="EN37" i="25" s="1"/>
  <c r="FR18" i="25"/>
  <c r="CU37" i="25"/>
  <c r="EZ36" i="25"/>
  <c r="EB36" i="25"/>
  <c r="FH36" i="25" s="1"/>
  <c r="EX19" i="25"/>
  <c r="EB20" i="25"/>
  <c r="FH20" i="25" s="1"/>
  <c r="EH36" i="25"/>
  <c r="FN36" i="25" s="1"/>
  <c r="ES33" i="25"/>
  <c r="FA33" i="25"/>
  <c r="EK19" i="25"/>
  <c r="FA19" i="25" s="1"/>
  <c r="FP36" i="25"/>
  <c r="FW24" i="25"/>
  <c r="FS22" i="25"/>
  <c r="FT18" i="25"/>
  <c r="EV36" i="25"/>
  <c r="FU18" i="25"/>
  <c r="DX36" i="25"/>
  <c r="FD36" i="25" s="1"/>
  <c r="FL36" i="25"/>
  <c r="FQ18" i="25"/>
  <c r="FU31" i="25"/>
  <c r="CO37" i="25"/>
  <c r="DL37" i="25"/>
  <c r="EJ37" i="25" s="1"/>
  <c r="FT24" i="25"/>
  <c r="DW36" i="25"/>
  <c r="FC36" i="25" s="1"/>
  <c r="DZ19" i="25"/>
  <c r="FF19" i="25" s="1"/>
  <c r="CV37" i="25"/>
  <c r="FX24" i="25"/>
  <c r="BZ38" i="25"/>
  <c r="CF38" i="25"/>
  <c r="BY38" i="25"/>
  <c r="FK36" i="25"/>
  <c r="DM37" i="25"/>
  <c r="EK37" i="25" s="1"/>
  <c r="CX37" i="25"/>
  <c r="DY20" i="25"/>
  <c r="FE20" i="25" s="1"/>
  <c r="EW20" i="25"/>
  <c r="DB37" i="25"/>
  <c r="EN23" i="25"/>
  <c r="FL23" i="25" s="1"/>
  <c r="FH17" i="25"/>
  <c r="EZ17" i="25"/>
  <c r="EH26" i="25"/>
  <c r="FN26" i="25" s="1"/>
  <c r="DZ26" i="25"/>
  <c r="ED26" i="25"/>
  <c r="FJ26" i="25" s="1"/>
  <c r="DV26" i="25"/>
  <c r="EG26" i="25"/>
  <c r="DY26" i="25"/>
  <c r="FW27" i="25"/>
  <c r="DU26" i="25"/>
  <c r="EC26" i="25"/>
  <c r="CY37" i="25"/>
  <c r="EA36" i="25"/>
  <c r="FG36" i="25" s="1"/>
  <c r="CZ37" i="25"/>
  <c r="CR37" i="25"/>
  <c r="EY36" i="25"/>
  <c r="DH37" i="25"/>
  <c r="EF37" i="25" s="1"/>
  <c r="DN37" i="25"/>
  <c r="EL37" i="25" s="1"/>
  <c r="DJ37" i="25"/>
  <c r="EH37" i="25" s="1"/>
  <c r="CT37" i="25"/>
  <c r="CW37" i="25"/>
  <c r="DE37" i="25"/>
  <c r="EC37" i="25" s="1"/>
  <c r="CQ37" i="25"/>
  <c r="FS24" i="25"/>
  <c r="DO37" i="25"/>
  <c r="EM37" i="25" s="1"/>
  <c r="JR38" i="25"/>
  <c r="CK38" i="25" s="1"/>
  <c r="BM38" i="25"/>
  <c r="DA37" i="25"/>
  <c r="JU38" i="25"/>
  <c r="CN38" i="25" s="1"/>
  <c r="BP38" i="25"/>
  <c r="JT38" i="25"/>
  <c r="CM38" i="25" s="1"/>
  <c r="BO38" i="25"/>
  <c r="DS38" i="25" s="1"/>
  <c r="JP38" i="25"/>
  <c r="CI38" i="25" s="1"/>
  <c r="BK38" i="25"/>
  <c r="DO38" i="25" s="1"/>
  <c r="JN38" i="25"/>
  <c r="CG38" i="25" s="1"/>
  <c r="BI38" i="25"/>
  <c r="DI37" i="25"/>
  <c r="EG37" i="25" s="1"/>
  <c r="JQ38" i="25"/>
  <c r="CJ38" i="25" s="1"/>
  <c r="BL38" i="25"/>
  <c r="DP38" i="25" s="1"/>
  <c r="EN38" i="25" s="1"/>
  <c r="CS37" i="25"/>
  <c r="FQ14" i="25"/>
  <c r="FS18" i="25"/>
  <c r="JO38" i="25"/>
  <c r="CH38" i="25" s="1"/>
  <c r="BJ38" i="25"/>
  <c r="JS38" i="25"/>
  <c r="CL38" i="25" s="1"/>
  <c r="BN38" i="25"/>
  <c r="DR38" i="25" s="1"/>
  <c r="EP38" i="25" s="1"/>
  <c r="FR17" i="25"/>
  <c r="FR24" i="25"/>
  <c r="FQ29" i="25"/>
  <c r="FU17" i="25"/>
  <c r="FN35" i="25"/>
  <c r="FQ25" i="25"/>
  <c r="FS17" i="25"/>
  <c r="FR22" i="25"/>
  <c r="FQ16" i="25"/>
  <c r="FX27" i="25"/>
  <c r="FU16" i="25"/>
  <c r="FT22" i="25"/>
  <c r="FW22" i="25"/>
  <c r="FW29" i="25"/>
  <c r="FH30" i="25"/>
  <c r="FT17" i="25"/>
  <c r="FS29" i="25"/>
  <c r="FX16" i="25"/>
  <c r="FS16" i="25"/>
  <c r="FW25" i="25"/>
  <c r="FX29" i="25"/>
  <c r="FF35" i="25"/>
  <c r="FJ36" i="25"/>
  <c r="FC15" i="25"/>
  <c r="FI36" i="25"/>
  <c r="FE35" i="25"/>
  <c r="EW35" i="25"/>
  <c r="FE15" i="25"/>
  <c r="FQ24" i="25"/>
  <c r="FU22" i="25"/>
  <c r="FG15" i="25"/>
  <c r="FE28" i="25"/>
  <c r="EV26" i="25"/>
  <c r="FR16" i="25"/>
  <c r="DW32" i="25"/>
  <c r="FC32" i="25" s="1"/>
  <c r="FD26" i="25"/>
  <c r="FT14" i="25"/>
  <c r="FE25" i="25"/>
  <c r="FR25" i="25"/>
  <c r="EJ32" i="25"/>
  <c r="FP32" i="25" s="1"/>
  <c r="FD28" i="25"/>
  <c r="FC21" i="25"/>
  <c r="FN21" i="25"/>
  <c r="FV25" i="25"/>
  <c r="FU34" i="25"/>
  <c r="FX28" i="25"/>
  <c r="EY15" i="25"/>
  <c r="FQ22" i="25"/>
  <c r="FV14" i="25"/>
  <c r="FO35" i="25"/>
  <c r="FG35" i="25"/>
  <c r="FS28" i="25"/>
  <c r="FX14" i="25"/>
  <c r="FB30" i="25"/>
  <c r="FA21" i="25"/>
  <c r="FV28" i="25"/>
  <c r="FW17" i="25"/>
  <c r="FW26" i="25"/>
  <c r="FT25" i="25"/>
  <c r="DY32" i="25"/>
  <c r="EX15" i="25"/>
  <c r="DY23" i="25"/>
  <c r="FE23" i="25" s="1"/>
  <c r="FP25" i="25"/>
  <c r="EZ25" i="25"/>
  <c r="FR28" i="25"/>
  <c r="EV32" i="25"/>
  <c r="FU33" i="25"/>
  <c r="FA28" i="25"/>
  <c r="EW25" i="25"/>
  <c r="FM25" i="25"/>
  <c r="EG32" i="25"/>
  <c r="FM32" i="25" s="1"/>
  <c r="EH32" i="25"/>
  <c r="FN32" i="25" s="1"/>
  <c r="FJ21" i="25"/>
  <c r="FW19" i="25"/>
  <c r="EW15" i="25"/>
  <c r="FR14" i="25"/>
  <c r="FS35" i="25"/>
  <c r="EA23" i="25"/>
  <c r="FG23" i="25" s="1"/>
  <c r="EU30" i="25"/>
  <c r="FK30" i="25"/>
  <c r="FC30" i="25"/>
  <c r="FT33" i="25"/>
  <c r="FQ31" i="25"/>
  <c r="ER23" i="25"/>
  <c r="FP23" i="25" s="1"/>
  <c r="FI30" i="25"/>
  <c r="EU23" i="25"/>
  <c r="FA30" i="25"/>
  <c r="FE30" i="25"/>
  <c r="EB23" i="25"/>
  <c r="DW23" i="25"/>
  <c r="FC23" i="25" s="1"/>
  <c r="EW28" i="25"/>
  <c r="FM28" i="25"/>
  <c r="FV33" i="25"/>
  <c r="ES23" i="25"/>
  <c r="FO28" i="25"/>
  <c r="EY28" i="25"/>
  <c r="EY23" i="25"/>
  <c r="FG28" i="25"/>
  <c r="ES28" i="25"/>
  <c r="FI28" i="25"/>
  <c r="DU23" i="25"/>
  <c r="FA23" i="25" s="1"/>
  <c r="EW23" i="25"/>
  <c r="FO36" i="25"/>
  <c r="EP23" i="25"/>
  <c r="FN23" i="25" s="1"/>
  <c r="EL23" i="25"/>
  <c r="FJ23" i="25" s="1"/>
  <c r="DZ23" i="25"/>
  <c r="EV28" i="25"/>
  <c r="FL28" i="25"/>
  <c r="FJ32" i="25"/>
  <c r="ET32" i="25"/>
  <c r="FO32" i="25"/>
  <c r="EY32" i="25"/>
  <c r="FK32" i="25"/>
  <c r="EU32" i="25"/>
  <c r="FR35" i="25"/>
  <c r="DD37" i="25"/>
  <c r="ES15" i="25"/>
  <c r="DV32" i="25"/>
  <c r="FB32" i="25" s="1"/>
  <c r="EU36" i="25"/>
  <c r="EV20" i="25"/>
  <c r="FL20" i="25"/>
  <c r="CP37" i="25"/>
  <c r="DX32" i="25"/>
  <c r="FD32" i="25" s="1"/>
  <c r="AS39" i="25"/>
  <c r="GI39" i="25"/>
  <c r="GY39" i="25"/>
  <c r="HG39" i="25"/>
  <c r="HP39" i="25"/>
  <c r="IN39" i="25" s="1"/>
  <c r="IF39" i="25"/>
  <c r="IW39" i="25"/>
  <c r="JM39" i="25"/>
  <c r="KD39" i="25"/>
  <c r="LB39" i="25" s="1"/>
  <c r="KT39" i="25"/>
  <c r="GB39" i="25"/>
  <c r="GR39" i="25"/>
  <c r="GE39" i="25"/>
  <c r="GU39" i="25"/>
  <c r="HC39" i="25"/>
  <c r="HL39" i="25"/>
  <c r="IJ39" i="25" s="1"/>
  <c r="IB39" i="25"/>
  <c r="IS39" i="25"/>
  <c r="JI39" i="25"/>
  <c r="CB39" i="25" s="1"/>
  <c r="JZ39" i="25"/>
  <c r="KX39" i="25" s="1"/>
  <c r="KP39" i="25"/>
  <c r="GC39" i="25"/>
  <c r="GW39" i="25"/>
  <c r="HI39" i="25"/>
  <c r="IG39" i="25" s="1"/>
  <c r="IA39" i="25"/>
  <c r="JF39" i="25"/>
  <c r="BY39" i="25" s="1"/>
  <c r="KB39" i="25"/>
  <c r="KZ39" i="25" s="1"/>
  <c r="GD39" i="25"/>
  <c r="GX39" i="25"/>
  <c r="HJ39" i="25"/>
  <c r="IH39" i="25" s="1"/>
  <c r="IC39" i="25"/>
  <c r="JG39" i="25"/>
  <c r="KC39" i="25"/>
  <c r="LA39" i="25" s="1"/>
  <c r="GF39" i="25"/>
  <c r="GZ39" i="25"/>
  <c r="HK39" i="25"/>
  <c r="II39" i="25" s="1"/>
  <c r="ID39" i="25"/>
  <c r="IP39" i="25"/>
  <c r="JH39" i="25"/>
  <c r="KM39" i="25"/>
  <c r="GG39" i="25"/>
  <c r="HA39" i="25"/>
  <c r="HM39" i="25"/>
  <c r="IK39" i="25" s="1"/>
  <c r="IE39" i="25"/>
  <c r="IQ39" i="25"/>
  <c r="JJ39" i="25"/>
  <c r="KN39" i="25"/>
  <c r="GV39" i="25"/>
  <c r="HF39" i="25"/>
  <c r="HZ39" i="25"/>
  <c r="IV39" i="25"/>
  <c r="KA39" i="25"/>
  <c r="KY39" i="25" s="1"/>
  <c r="KS39" i="25"/>
  <c r="HN39" i="25"/>
  <c r="IL39" i="25" s="1"/>
  <c r="IU39" i="25"/>
  <c r="KQ39" i="25"/>
  <c r="HO39" i="25"/>
  <c r="IM39" i="25" s="1"/>
  <c r="JK39" i="25"/>
  <c r="KR39" i="25"/>
  <c r="GH39" i="25"/>
  <c r="HY39" i="25"/>
  <c r="JL39" i="25"/>
  <c r="CE39" i="25" s="1"/>
  <c r="GS39" i="25"/>
  <c r="HB39" i="25"/>
  <c r="JX39" i="25"/>
  <c r="KV39" i="25" s="1"/>
  <c r="HD39" i="25"/>
  <c r="IR39" i="25"/>
  <c r="JY39" i="25"/>
  <c r="KW39" i="25" s="1"/>
  <c r="IT39" i="25"/>
  <c r="JW39" i="25"/>
  <c r="KU39" i="25" s="1"/>
  <c r="KO39" i="25"/>
  <c r="X40" i="25"/>
  <c r="GT39" i="25"/>
  <c r="HE39" i="25"/>
  <c r="FX15" i="25"/>
  <c r="ET15" i="25"/>
  <c r="FV30" i="25"/>
  <c r="FB15" i="25"/>
  <c r="FD20" i="25"/>
  <c r="EC32" i="25"/>
  <c r="FQ35" i="25"/>
  <c r="EA32" i="25"/>
  <c r="FG32" i="25" s="1"/>
  <c r="FA15" i="25"/>
  <c r="EU21" i="25"/>
  <c r="FV29" i="25"/>
  <c r="FJ30" i="25"/>
  <c r="EU15" i="25"/>
  <c r="FD15" i="25"/>
  <c r="FT30" i="25"/>
  <c r="FT35" i="25"/>
  <c r="FT21" i="25"/>
  <c r="DC37" i="25"/>
  <c r="EY30" i="25"/>
  <c r="FO30" i="25"/>
  <c r="FT16" i="25"/>
  <c r="ET30" i="25"/>
  <c r="FF15" i="25"/>
  <c r="FG30" i="25"/>
  <c r="FX35" i="25"/>
  <c r="FW16" i="25"/>
  <c r="FI21" i="25"/>
  <c r="FP30" i="25"/>
  <c r="EZ30" i="25"/>
  <c r="ES21" i="25"/>
  <c r="EW30" i="25"/>
  <c r="EV15" i="25"/>
  <c r="BZ39" i="25" l="1"/>
  <c r="EW21" i="25"/>
  <c r="FE21" i="25"/>
  <c r="FW21" i="25"/>
  <c r="FW20" i="25"/>
  <c r="FR27" i="25"/>
  <c r="FS20" i="25"/>
  <c r="FR19" i="25"/>
  <c r="FQ20" i="25"/>
  <c r="EZ19" i="25"/>
  <c r="FU27" i="25"/>
  <c r="FR34" i="25"/>
  <c r="FU19" i="25"/>
  <c r="FP21" i="25"/>
  <c r="FX26" i="25"/>
  <c r="FV20" i="25"/>
  <c r="FV27" i="25"/>
  <c r="FK26" i="25"/>
  <c r="FC26" i="25"/>
  <c r="FD19" i="25"/>
  <c r="FR20" i="25"/>
  <c r="FT34" i="25"/>
  <c r="EV19" i="25"/>
  <c r="FV19" i="25"/>
  <c r="EZ21" i="25"/>
  <c r="FS19" i="25"/>
  <c r="DK38" i="25"/>
  <c r="EI38" i="25" s="1"/>
  <c r="FR33" i="25"/>
  <c r="FS33" i="25"/>
  <c r="EZ37" i="25"/>
  <c r="ES19" i="25"/>
  <c r="FH19" i="25"/>
  <c r="EB37" i="25"/>
  <c r="FH37" i="25" s="1"/>
  <c r="FX33" i="25"/>
  <c r="EA37" i="25"/>
  <c r="FG37" i="25" s="1"/>
  <c r="FO37" i="25"/>
  <c r="EY37" i="25"/>
  <c r="FW33" i="25"/>
  <c r="FX20" i="25"/>
  <c r="FU36" i="25"/>
  <c r="EU37" i="25"/>
  <c r="FX36" i="25"/>
  <c r="FV18" i="25"/>
  <c r="FZ18" i="25" s="1"/>
  <c r="FQ33" i="25"/>
  <c r="FI19" i="25"/>
  <c r="DX37" i="25"/>
  <c r="FD37" i="25" s="1"/>
  <c r="EV23" i="25"/>
  <c r="FZ31" i="25"/>
  <c r="EX36" i="25"/>
  <c r="FF36" i="25"/>
  <c r="FD23" i="25"/>
  <c r="FT36" i="25"/>
  <c r="DJ38" i="25"/>
  <c r="EH38" i="25" s="1"/>
  <c r="DC38" i="25"/>
  <c r="FU20" i="25"/>
  <c r="FP37" i="25"/>
  <c r="DT38" i="25"/>
  <c r="ER38" i="25" s="1"/>
  <c r="EX26" i="25"/>
  <c r="DG38" i="25"/>
  <c r="DW38" i="25" s="1"/>
  <c r="CD39" i="25"/>
  <c r="FX17" i="25"/>
  <c r="FZ17" i="25" s="1"/>
  <c r="DM38" i="25"/>
  <c r="EK38" i="25" s="1"/>
  <c r="FI37" i="25"/>
  <c r="CF39" i="25"/>
  <c r="CA39" i="25"/>
  <c r="FB26" i="25"/>
  <c r="CC39" i="25"/>
  <c r="DL38" i="25"/>
  <c r="EJ38" i="25" s="1"/>
  <c r="FJ37" i="25"/>
  <c r="FA26" i="25"/>
  <c r="ET26" i="25"/>
  <c r="ET37" i="25"/>
  <c r="DV37" i="25"/>
  <c r="FB37" i="25" s="1"/>
  <c r="DW37" i="25"/>
  <c r="FC37" i="25" s="1"/>
  <c r="FE26" i="25"/>
  <c r="EW26" i="25"/>
  <c r="FM26" i="25"/>
  <c r="DY37" i="25"/>
  <c r="FE37" i="25" s="1"/>
  <c r="ES37" i="25"/>
  <c r="FI26" i="25"/>
  <c r="ES26" i="25"/>
  <c r="FF26" i="25"/>
  <c r="FV26" i="25" s="1"/>
  <c r="DU37" i="25"/>
  <c r="FA37" i="25" s="1"/>
  <c r="FK37" i="25"/>
  <c r="FZ24" i="25"/>
  <c r="FN37" i="25"/>
  <c r="EX37" i="25"/>
  <c r="DZ37" i="25"/>
  <c r="FF37" i="25" s="1"/>
  <c r="DB38" i="25"/>
  <c r="CP38" i="25"/>
  <c r="DD38" i="25"/>
  <c r="FM37" i="25"/>
  <c r="DA38" i="25"/>
  <c r="CZ38" i="25"/>
  <c r="CT38" i="25"/>
  <c r="CY38" i="25"/>
  <c r="DI38" i="25"/>
  <c r="EG38" i="25" s="1"/>
  <c r="DF38" i="25"/>
  <c r="ED38" i="25" s="1"/>
  <c r="CQ38" i="25"/>
  <c r="DQ38" i="25"/>
  <c r="EO38" i="25" s="1"/>
  <c r="JQ39" i="25"/>
  <c r="CJ39" i="25" s="1"/>
  <c r="BL39" i="25"/>
  <c r="JP39" i="25"/>
  <c r="CI39" i="25" s="1"/>
  <c r="BK39" i="25"/>
  <c r="JT39" i="25"/>
  <c r="CM39" i="25" s="1"/>
  <c r="BO39" i="25"/>
  <c r="DK39" i="25" s="1"/>
  <c r="EI39" i="25" s="1"/>
  <c r="DN38" i="25"/>
  <c r="EL38" i="25" s="1"/>
  <c r="DH38" i="25"/>
  <c r="EF38" i="25" s="1"/>
  <c r="CW38" i="25"/>
  <c r="JS39" i="25"/>
  <c r="CL39" i="25" s="1"/>
  <c r="BN39" i="25"/>
  <c r="JU39" i="25"/>
  <c r="CN39" i="25" s="1"/>
  <c r="BP39" i="25"/>
  <c r="DE38" i="25"/>
  <c r="EC38" i="25" s="1"/>
  <c r="JN39" i="25"/>
  <c r="CG39" i="25" s="1"/>
  <c r="BI39" i="25"/>
  <c r="DE39" i="25" s="1"/>
  <c r="EC39" i="25" s="1"/>
  <c r="CO38" i="25"/>
  <c r="CV38" i="25"/>
  <c r="JR39" i="25"/>
  <c r="CK39" i="25" s="1"/>
  <c r="BM39" i="25"/>
  <c r="JO39" i="25"/>
  <c r="CH39" i="25" s="1"/>
  <c r="BJ39" i="25"/>
  <c r="DF39" i="25" s="1"/>
  <c r="ED39" i="25" s="1"/>
  <c r="FV35" i="25"/>
  <c r="FQ36" i="25"/>
  <c r="FR36" i="25"/>
  <c r="FZ22" i="25"/>
  <c r="FT26" i="25"/>
  <c r="FU35" i="25"/>
  <c r="FS15" i="25"/>
  <c r="FU15" i="25"/>
  <c r="FZ29" i="25"/>
  <c r="FH32" i="25"/>
  <c r="EZ32" i="25"/>
  <c r="FV21" i="25"/>
  <c r="FW15" i="25"/>
  <c r="FV15" i="25"/>
  <c r="FS21" i="25"/>
  <c r="FZ14" i="25"/>
  <c r="EX32" i="25"/>
  <c r="FF23" i="25"/>
  <c r="FT32" i="25"/>
  <c r="FW35" i="25"/>
  <c r="FX25" i="25"/>
  <c r="CS38" i="25"/>
  <c r="FR21" i="25"/>
  <c r="CU38" i="25"/>
  <c r="FU30" i="25"/>
  <c r="FZ16" i="25"/>
  <c r="FU25" i="25"/>
  <c r="FH23" i="25"/>
  <c r="FE32" i="25"/>
  <c r="FF32" i="25"/>
  <c r="FR30" i="25"/>
  <c r="FU23" i="25"/>
  <c r="EW32" i="25"/>
  <c r="FT15" i="25"/>
  <c r="FX30" i="25"/>
  <c r="FU28" i="25"/>
  <c r="EQ38" i="25"/>
  <c r="FS30" i="25"/>
  <c r="FR32" i="25"/>
  <c r="ET23" i="25"/>
  <c r="FQ23" i="25"/>
  <c r="FS32" i="25"/>
  <c r="FQ28" i="25"/>
  <c r="FS23" i="25"/>
  <c r="FW36" i="25"/>
  <c r="FQ30" i="25"/>
  <c r="FW23" i="25"/>
  <c r="FW28" i="25"/>
  <c r="FQ21" i="25"/>
  <c r="FB23" i="25"/>
  <c r="EX23" i="25"/>
  <c r="EZ23" i="25"/>
  <c r="FT28" i="25"/>
  <c r="FR15" i="25"/>
  <c r="GD40" i="25"/>
  <c r="GT40" i="25"/>
  <c r="HB40" i="25"/>
  <c r="HK40" i="25"/>
  <c r="II40" i="25" s="1"/>
  <c r="IA40" i="25"/>
  <c r="IR40" i="25"/>
  <c r="JH40" i="25"/>
  <c r="JY40" i="25"/>
  <c r="KW40" i="25" s="1"/>
  <c r="KO40" i="25"/>
  <c r="GH40" i="25"/>
  <c r="GX40" i="25"/>
  <c r="HF40" i="25"/>
  <c r="HO40" i="25"/>
  <c r="IM40" i="25" s="1"/>
  <c r="IE40" i="25"/>
  <c r="IV40" i="25"/>
  <c r="JL40" i="25"/>
  <c r="CE40" i="25" s="1"/>
  <c r="KC40" i="25"/>
  <c r="LA40" i="25" s="1"/>
  <c r="KS40" i="25"/>
  <c r="GR40" i="25"/>
  <c r="HC40" i="25"/>
  <c r="HN40" i="25"/>
  <c r="IL40" i="25" s="1"/>
  <c r="IS40" i="25"/>
  <c r="JK40" i="25"/>
  <c r="JW40" i="25"/>
  <c r="KU40" i="25" s="1"/>
  <c r="KP40" i="25"/>
  <c r="AS40" i="25"/>
  <c r="GS40" i="25"/>
  <c r="HD40" i="25"/>
  <c r="HP40" i="25"/>
  <c r="IN40" i="25" s="1"/>
  <c r="IT40" i="25"/>
  <c r="JM40" i="25"/>
  <c r="JX40" i="25"/>
  <c r="KV40" i="25" s="1"/>
  <c r="KQ40" i="25"/>
  <c r="GB40" i="25"/>
  <c r="GU40" i="25"/>
  <c r="HE40" i="25"/>
  <c r="HY40" i="25"/>
  <c r="IU40" i="25"/>
  <c r="JZ40" i="25"/>
  <c r="KX40" i="25" s="1"/>
  <c r="KR40" i="25"/>
  <c r="X41" i="25"/>
  <c r="GC40" i="25"/>
  <c r="GV40" i="25"/>
  <c r="HG40" i="25"/>
  <c r="HZ40" i="25"/>
  <c r="IW40" i="25"/>
  <c r="KA40" i="25"/>
  <c r="KY40" i="25" s="1"/>
  <c r="KT40" i="25"/>
  <c r="GI40" i="25"/>
  <c r="HA40" i="25"/>
  <c r="HM40" i="25"/>
  <c r="IK40" i="25" s="1"/>
  <c r="IF40" i="25"/>
  <c r="IQ40" i="25"/>
  <c r="JJ40" i="25"/>
  <c r="CC40" i="25" s="1"/>
  <c r="KN40" i="25"/>
  <c r="GZ40" i="25"/>
  <c r="KB40" i="25"/>
  <c r="KZ40" i="25" s="1"/>
  <c r="HI40" i="25"/>
  <c r="IG40" i="25" s="1"/>
  <c r="IP40" i="25"/>
  <c r="KD40" i="25"/>
  <c r="LB40" i="25" s="1"/>
  <c r="HJ40" i="25"/>
  <c r="IH40" i="25" s="1"/>
  <c r="JF40" i="25"/>
  <c r="KM40" i="25"/>
  <c r="GE40" i="25"/>
  <c r="HL40" i="25"/>
  <c r="IJ40" i="25" s="1"/>
  <c r="JG40" i="25"/>
  <c r="GG40" i="25"/>
  <c r="IC40" i="25"/>
  <c r="GW40" i="25"/>
  <c r="ID40" i="25"/>
  <c r="GF40" i="25"/>
  <c r="GY40" i="25"/>
  <c r="IB40" i="25"/>
  <c r="JI40" i="25"/>
  <c r="CB40" i="25" s="1"/>
  <c r="FQ15" i="25"/>
  <c r="CR38" i="25"/>
  <c r="CX38" i="25"/>
  <c r="FT20" i="25"/>
  <c r="EW37" i="25"/>
  <c r="FW30" i="25"/>
  <c r="EM38" i="25"/>
  <c r="FL37" i="25"/>
  <c r="EV37" i="25"/>
  <c r="FW32" i="25"/>
  <c r="ES32" i="25"/>
  <c r="FI32" i="25"/>
  <c r="FS36" i="25"/>
  <c r="FA32" i="25"/>
  <c r="CF40" i="25" l="1"/>
  <c r="CD40" i="25"/>
  <c r="CA40" i="25"/>
  <c r="FU21" i="25"/>
  <c r="FX21" i="25"/>
  <c r="FX19" i="25"/>
  <c r="FZ34" i="25"/>
  <c r="FZ27" i="25"/>
  <c r="FT19" i="25"/>
  <c r="FS26" i="25"/>
  <c r="FQ19" i="25"/>
  <c r="EA38" i="25"/>
  <c r="FG38" i="25" s="1"/>
  <c r="FX37" i="25"/>
  <c r="FW37" i="25"/>
  <c r="FZ33" i="25"/>
  <c r="FT23" i="25"/>
  <c r="FV36" i="25"/>
  <c r="FZ36" i="25" s="1"/>
  <c r="FQ37" i="25"/>
  <c r="DG39" i="25"/>
  <c r="EE39" i="25" s="1"/>
  <c r="DS39" i="25"/>
  <c r="EQ39" i="25" s="1"/>
  <c r="EE38" i="25"/>
  <c r="FC38" i="25" s="1"/>
  <c r="FR37" i="25"/>
  <c r="DZ38" i="25"/>
  <c r="FF38" i="25" s="1"/>
  <c r="DM39" i="25"/>
  <c r="EK39" i="25" s="1"/>
  <c r="EV38" i="25"/>
  <c r="EX38" i="25"/>
  <c r="DO39" i="25"/>
  <c r="EM39" i="25" s="1"/>
  <c r="DR39" i="25"/>
  <c r="EP39" i="25" s="1"/>
  <c r="DX38" i="25"/>
  <c r="FD38" i="25" s="1"/>
  <c r="EB38" i="25"/>
  <c r="FH38" i="25" s="1"/>
  <c r="DI39" i="25"/>
  <c r="EG39" i="25" s="1"/>
  <c r="FZ20" i="25"/>
  <c r="DQ39" i="25"/>
  <c r="EO39" i="25" s="1"/>
  <c r="FR26" i="25"/>
  <c r="FS37" i="25"/>
  <c r="DT39" i="25"/>
  <c r="ER39" i="25" s="1"/>
  <c r="BY40" i="25"/>
  <c r="BZ40" i="25"/>
  <c r="CO39" i="25"/>
  <c r="DA39" i="25"/>
  <c r="DN39" i="25"/>
  <c r="EL39" i="25" s="1"/>
  <c r="ES38" i="25"/>
  <c r="DU38" i="25"/>
  <c r="FA38" i="25" s="1"/>
  <c r="FN38" i="25"/>
  <c r="FQ26" i="25"/>
  <c r="FU26" i="25"/>
  <c r="CX39" i="25"/>
  <c r="DC39" i="25"/>
  <c r="FV37" i="25"/>
  <c r="FI38" i="25"/>
  <c r="DJ39" i="25"/>
  <c r="FP38" i="25"/>
  <c r="DL39" i="25"/>
  <c r="CV39" i="25"/>
  <c r="CT39" i="25"/>
  <c r="CY39" i="25"/>
  <c r="FL38" i="25"/>
  <c r="DY38" i="25"/>
  <c r="FE38" i="25" s="1"/>
  <c r="CR39" i="25"/>
  <c r="JT40" i="25"/>
  <c r="CM40" i="25" s="1"/>
  <c r="BO40" i="25"/>
  <c r="DK40" i="25" s="1"/>
  <c r="EI40" i="25" s="1"/>
  <c r="CW39" i="25"/>
  <c r="FJ38" i="25"/>
  <c r="JO40" i="25"/>
  <c r="CH40" i="25" s="1"/>
  <c r="BJ40" i="25"/>
  <c r="DH39" i="25"/>
  <c r="EF39" i="25" s="1"/>
  <c r="DV38" i="25"/>
  <c r="FB38" i="25" s="1"/>
  <c r="DB39" i="25"/>
  <c r="JN40" i="25"/>
  <c r="CG40" i="25" s="1"/>
  <c r="BI40" i="25"/>
  <c r="DP39" i="25"/>
  <c r="EN39" i="25" s="1"/>
  <c r="ET38" i="25"/>
  <c r="FO38" i="25"/>
  <c r="JU40" i="25"/>
  <c r="CN40" i="25" s="1"/>
  <c r="BP40" i="25"/>
  <c r="JS40" i="25"/>
  <c r="CL40" i="25" s="1"/>
  <c r="BN40" i="25"/>
  <c r="DJ40" i="25" s="1"/>
  <c r="JR40" i="25"/>
  <c r="CK40" i="25" s="1"/>
  <c r="BM40" i="25"/>
  <c r="JQ40" i="25"/>
  <c r="CJ40" i="25" s="1"/>
  <c r="BL40" i="25"/>
  <c r="DH40" i="25" s="1"/>
  <c r="EF40" i="25" s="1"/>
  <c r="JP40" i="25"/>
  <c r="CI40" i="25" s="1"/>
  <c r="BK40" i="25"/>
  <c r="DO40" i="25" s="1"/>
  <c r="EM40" i="25" s="1"/>
  <c r="FV32" i="25"/>
  <c r="FZ35" i="25"/>
  <c r="FX32" i="25"/>
  <c r="FX23" i="25"/>
  <c r="FV23" i="25"/>
  <c r="FZ25" i="25"/>
  <c r="FM38" i="25"/>
  <c r="EY38" i="25"/>
  <c r="CQ39" i="25"/>
  <c r="CZ39" i="25"/>
  <c r="FT37" i="25"/>
  <c r="FR23" i="25"/>
  <c r="FU32" i="25"/>
  <c r="FZ15" i="25"/>
  <c r="FZ30" i="25"/>
  <c r="FU37" i="25"/>
  <c r="FZ28" i="25"/>
  <c r="EW38" i="25"/>
  <c r="DD39" i="25"/>
  <c r="CU39" i="25"/>
  <c r="EZ38" i="25"/>
  <c r="GG41" i="25"/>
  <c r="GW41" i="25"/>
  <c r="HE41" i="25"/>
  <c r="GC41" i="25"/>
  <c r="GS41" i="25"/>
  <c r="HA41" i="25"/>
  <c r="HJ41" i="25"/>
  <c r="IH41" i="25" s="1"/>
  <c r="GD41" i="25"/>
  <c r="GV41" i="25"/>
  <c r="GE41" i="25"/>
  <c r="GX41" i="25"/>
  <c r="HI41" i="25"/>
  <c r="IG41" i="25" s="1"/>
  <c r="HZ41" i="25"/>
  <c r="GB41" i="25"/>
  <c r="GU41" i="25"/>
  <c r="HF41" i="25"/>
  <c r="HP41" i="25"/>
  <c r="IN41" i="25" s="1"/>
  <c r="IF41" i="25"/>
  <c r="GY41" i="25"/>
  <c r="HM41" i="25"/>
  <c r="IK41" i="25" s="1"/>
  <c r="IE41" i="25"/>
  <c r="IQ41" i="25"/>
  <c r="JG41" i="25"/>
  <c r="BZ41" i="25" s="1"/>
  <c r="JX41" i="25"/>
  <c r="KV41" i="25" s="1"/>
  <c r="KN41" i="25"/>
  <c r="AS41" i="25"/>
  <c r="GZ41" i="25"/>
  <c r="HN41" i="25"/>
  <c r="IL41" i="25" s="1"/>
  <c r="IR41" i="25"/>
  <c r="JH41" i="25"/>
  <c r="JY41" i="25"/>
  <c r="KW41" i="25" s="1"/>
  <c r="KO41" i="25"/>
  <c r="HB41" i="25"/>
  <c r="HO41" i="25"/>
  <c r="IM41" i="25" s="1"/>
  <c r="IS41" i="25"/>
  <c r="JI41" i="25"/>
  <c r="JZ41" i="25"/>
  <c r="KX41" i="25" s="1"/>
  <c r="KP41" i="25"/>
  <c r="GF41" i="25"/>
  <c r="HC41" i="25"/>
  <c r="HY41" i="25"/>
  <c r="IT41" i="25"/>
  <c r="JJ41" i="25"/>
  <c r="KA41" i="25"/>
  <c r="KY41" i="25" s="1"/>
  <c r="KQ41" i="25"/>
  <c r="GI41" i="25"/>
  <c r="HG41" i="25"/>
  <c r="IB41" i="25"/>
  <c r="IV41" i="25"/>
  <c r="JL41" i="25"/>
  <c r="KC41" i="25"/>
  <c r="LA41" i="25" s="1"/>
  <c r="KS41" i="25"/>
  <c r="GR41" i="25"/>
  <c r="HK41" i="25"/>
  <c r="II41" i="25" s="1"/>
  <c r="IC41" i="25"/>
  <c r="IW41" i="25"/>
  <c r="JM41" i="25"/>
  <c r="KD41" i="25"/>
  <c r="LB41" i="25" s="1"/>
  <c r="KT41" i="25"/>
  <c r="GH41" i="25"/>
  <c r="IU41" i="25"/>
  <c r="KR41" i="25"/>
  <c r="GT41" i="25"/>
  <c r="JF41" i="25"/>
  <c r="HD41" i="25"/>
  <c r="JK41" i="25"/>
  <c r="HL41" i="25"/>
  <c r="IJ41" i="25" s="1"/>
  <c r="X42" i="25"/>
  <c r="IA41" i="25"/>
  <c r="ID41" i="25"/>
  <c r="JW41" i="25"/>
  <c r="KU41" i="25" s="1"/>
  <c r="IP41" i="25"/>
  <c r="KB41" i="25"/>
  <c r="KZ41" i="25" s="1"/>
  <c r="KM41" i="25"/>
  <c r="CS39" i="25"/>
  <c r="CP39" i="25"/>
  <c r="FQ32" i="25"/>
  <c r="CA41" i="25" l="1"/>
  <c r="CB41" i="25"/>
  <c r="CF41" i="25"/>
  <c r="FZ21" i="25"/>
  <c r="FZ19" i="25"/>
  <c r="EA39" i="25"/>
  <c r="FG39" i="25" s="1"/>
  <c r="EY39" i="25"/>
  <c r="EU38" i="25"/>
  <c r="FK38" i="25"/>
  <c r="DU39" i="25"/>
  <c r="FA39" i="25" s="1"/>
  <c r="EU39" i="25"/>
  <c r="DW39" i="25"/>
  <c r="FC39" i="25" s="1"/>
  <c r="DZ39" i="25"/>
  <c r="EW39" i="25"/>
  <c r="DR40" i="25"/>
  <c r="EP40" i="25" s="1"/>
  <c r="DM40" i="25"/>
  <c r="EK40" i="25" s="1"/>
  <c r="FZ26" i="25"/>
  <c r="FV38" i="25"/>
  <c r="FT38" i="25"/>
  <c r="EB39" i="25"/>
  <c r="DY39" i="25"/>
  <c r="FE39" i="25" s="1"/>
  <c r="DV39" i="25"/>
  <c r="FB39" i="25" s="1"/>
  <c r="CC41" i="25"/>
  <c r="CD41" i="25"/>
  <c r="CE41" i="25"/>
  <c r="BY41" i="25"/>
  <c r="DS40" i="25"/>
  <c r="EQ40" i="25" s="1"/>
  <c r="EJ39" i="25"/>
  <c r="EZ39" i="25" s="1"/>
  <c r="FQ38" i="25"/>
  <c r="FO39" i="25"/>
  <c r="DE40" i="25"/>
  <c r="EC40" i="25" s="1"/>
  <c r="EH39" i="25"/>
  <c r="EX39" i="25" s="1"/>
  <c r="CO40" i="25"/>
  <c r="DP40" i="25"/>
  <c r="DX40" i="25" s="1"/>
  <c r="CW40" i="25"/>
  <c r="CU40" i="25"/>
  <c r="CS40" i="25"/>
  <c r="DQ40" i="25"/>
  <c r="EO40" i="25" s="1"/>
  <c r="DI40" i="25"/>
  <c r="EG40" i="25" s="1"/>
  <c r="DC40" i="25"/>
  <c r="CZ40" i="25"/>
  <c r="CT40" i="25"/>
  <c r="EV39" i="25"/>
  <c r="CV40" i="25"/>
  <c r="FR38" i="25"/>
  <c r="CX40" i="25"/>
  <c r="JQ41" i="25"/>
  <c r="CJ41" i="25" s="1"/>
  <c r="BL41" i="25"/>
  <c r="DH41" i="25" s="1"/>
  <c r="EF41" i="25" s="1"/>
  <c r="DG40" i="25"/>
  <c r="EE40" i="25" s="1"/>
  <c r="JP41" i="25"/>
  <c r="CI41" i="25" s="1"/>
  <c r="BK41" i="25"/>
  <c r="JR41" i="25"/>
  <c r="CK41" i="25" s="1"/>
  <c r="BM41" i="25"/>
  <c r="CY40" i="25"/>
  <c r="DT40" i="25"/>
  <c r="ER40" i="25" s="1"/>
  <c r="DN40" i="25"/>
  <c r="EL40" i="25" s="1"/>
  <c r="JT41" i="25"/>
  <c r="CM41" i="25" s="1"/>
  <c r="BO41" i="25"/>
  <c r="DD40" i="25"/>
  <c r="DF40" i="25"/>
  <c r="ED40" i="25" s="1"/>
  <c r="DB40" i="25"/>
  <c r="JN41" i="25"/>
  <c r="CG41" i="25" s="1"/>
  <c r="BI41" i="25"/>
  <c r="JU41" i="25"/>
  <c r="CN41" i="25" s="1"/>
  <c r="BP41" i="25"/>
  <c r="DL41" i="25" s="1"/>
  <c r="JS41" i="25"/>
  <c r="CL41" i="25" s="1"/>
  <c r="BN41" i="25"/>
  <c r="DL40" i="25"/>
  <c r="EJ40" i="25" s="1"/>
  <c r="DX39" i="25"/>
  <c r="FD39" i="25" s="1"/>
  <c r="JO41" i="25"/>
  <c r="CH41" i="25" s="1"/>
  <c r="BJ41" i="25"/>
  <c r="DF41" i="25" s="1"/>
  <c r="ED41" i="25" s="1"/>
  <c r="FL39" i="25"/>
  <c r="FJ39" i="25"/>
  <c r="FZ23" i="25"/>
  <c r="FI39" i="25"/>
  <c r="FZ32" i="25"/>
  <c r="ES39" i="25"/>
  <c r="FW38" i="25"/>
  <c r="DZ40" i="25"/>
  <c r="CQ40" i="25"/>
  <c r="CR40" i="25"/>
  <c r="FM39" i="25"/>
  <c r="FZ37" i="25"/>
  <c r="FK39" i="25"/>
  <c r="FU38" i="25"/>
  <c r="ET39" i="25"/>
  <c r="DA40" i="25"/>
  <c r="FX38" i="25"/>
  <c r="EH40" i="25"/>
  <c r="CP40" i="25"/>
  <c r="GF42" i="25"/>
  <c r="GV42" i="25"/>
  <c r="HD42" i="25"/>
  <c r="HM42" i="25"/>
  <c r="IK42" i="25" s="1"/>
  <c r="IC42" i="25"/>
  <c r="IT42" i="25"/>
  <c r="JJ42" i="25"/>
  <c r="CC42" i="25" s="1"/>
  <c r="KA42" i="25"/>
  <c r="KY42" i="25" s="1"/>
  <c r="KQ42" i="25"/>
  <c r="GG42" i="25"/>
  <c r="GW42" i="25"/>
  <c r="HE42" i="25"/>
  <c r="HN42" i="25"/>
  <c r="IL42" i="25" s="1"/>
  <c r="ID42" i="25"/>
  <c r="IU42" i="25"/>
  <c r="JK42" i="25"/>
  <c r="CD42" i="25" s="1"/>
  <c r="KB42" i="25"/>
  <c r="KZ42" i="25" s="1"/>
  <c r="KR42" i="25"/>
  <c r="GH42" i="25"/>
  <c r="GX42" i="25"/>
  <c r="HF42" i="25"/>
  <c r="HO42" i="25"/>
  <c r="IM42" i="25" s="1"/>
  <c r="IE42" i="25"/>
  <c r="IV42" i="25"/>
  <c r="JL42" i="25"/>
  <c r="KC42" i="25"/>
  <c r="LA42" i="25" s="1"/>
  <c r="KS42" i="25"/>
  <c r="AS42" i="25"/>
  <c r="GI42" i="25"/>
  <c r="GY42" i="25"/>
  <c r="HG42" i="25"/>
  <c r="HP42" i="25"/>
  <c r="IN42" i="25" s="1"/>
  <c r="IF42" i="25"/>
  <c r="IW42" i="25"/>
  <c r="JM42" i="25"/>
  <c r="KD42" i="25"/>
  <c r="LB42" i="25" s="1"/>
  <c r="KT42" i="25"/>
  <c r="GC42" i="25"/>
  <c r="GS42" i="25"/>
  <c r="HA42" i="25"/>
  <c r="HJ42" i="25"/>
  <c r="IH42" i="25" s="1"/>
  <c r="HZ42" i="25"/>
  <c r="IQ42" i="25"/>
  <c r="JG42" i="25"/>
  <c r="JX42" i="25"/>
  <c r="KV42" i="25" s="1"/>
  <c r="KN42" i="25"/>
  <c r="GD42" i="25"/>
  <c r="GT42" i="25"/>
  <c r="HB42" i="25"/>
  <c r="HK42" i="25"/>
  <c r="II42" i="25" s="1"/>
  <c r="IA42" i="25"/>
  <c r="IR42" i="25"/>
  <c r="JH42" i="25"/>
  <c r="JY42" i="25"/>
  <c r="KW42" i="25" s="1"/>
  <c r="KO42" i="25"/>
  <c r="GB42" i="25"/>
  <c r="HY42" i="25"/>
  <c r="X43" i="25"/>
  <c r="GE42" i="25"/>
  <c r="IB42" i="25"/>
  <c r="GR42" i="25"/>
  <c r="JW42" i="25"/>
  <c r="KU42" i="25" s="1"/>
  <c r="GU42" i="25"/>
  <c r="JZ42" i="25"/>
  <c r="KX42" i="25" s="1"/>
  <c r="GZ42" i="25"/>
  <c r="IP42" i="25"/>
  <c r="KM42" i="25"/>
  <c r="HC42" i="25"/>
  <c r="IS42" i="25"/>
  <c r="KP42" i="25"/>
  <c r="JF42" i="25"/>
  <c r="JI42" i="25"/>
  <c r="HL42" i="25"/>
  <c r="IJ42" i="25" s="1"/>
  <c r="HI42" i="25"/>
  <c r="IG42" i="25" s="1"/>
  <c r="DO41" i="25" l="1"/>
  <c r="CF42" i="25"/>
  <c r="CE42" i="25"/>
  <c r="BY42" i="25"/>
  <c r="DG41" i="25"/>
  <c r="DW41" i="25" s="1"/>
  <c r="FW39" i="25"/>
  <c r="FS38" i="25"/>
  <c r="FZ38" i="25" s="1"/>
  <c r="EY40" i="25"/>
  <c r="DU40" i="25"/>
  <c r="FA40" i="25" s="1"/>
  <c r="EA40" i="25"/>
  <c r="FG40" i="25" s="1"/>
  <c r="FN39" i="25"/>
  <c r="ES40" i="25"/>
  <c r="DP41" i="25"/>
  <c r="EN41" i="25" s="1"/>
  <c r="EV41" i="25" s="1"/>
  <c r="DW40" i="25"/>
  <c r="FC40" i="25" s="1"/>
  <c r="DC41" i="25"/>
  <c r="DT41" i="25"/>
  <c r="EB41" i="25" s="1"/>
  <c r="DR41" i="25"/>
  <c r="EP41" i="25" s="1"/>
  <c r="CU41" i="25"/>
  <c r="FF39" i="25"/>
  <c r="DM41" i="25"/>
  <c r="EK41" i="25" s="1"/>
  <c r="CA42" i="25"/>
  <c r="BZ42" i="25"/>
  <c r="FP39" i="25"/>
  <c r="FH39" i="25"/>
  <c r="CB42" i="25"/>
  <c r="CT41" i="25"/>
  <c r="CY41" i="25"/>
  <c r="FI40" i="25"/>
  <c r="EU40" i="25"/>
  <c r="FO40" i="25"/>
  <c r="DS41" i="25"/>
  <c r="EQ41" i="25" s="1"/>
  <c r="CV41" i="25"/>
  <c r="DJ41" i="25"/>
  <c r="EH41" i="25" s="1"/>
  <c r="EN40" i="25"/>
  <c r="EV40" i="25" s="1"/>
  <c r="DK41" i="25"/>
  <c r="EI41" i="25" s="1"/>
  <c r="EW40" i="25"/>
  <c r="CP41" i="25"/>
  <c r="DY40" i="25"/>
  <c r="FE40" i="25" s="1"/>
  <c r="FM40" i="25"/>
  <c r="DN41" i="25"/>
  <c r="EL41" i="25" s="1"/>
  <c r="FK40" i="25"/>
  <c r="CR41" i="25"/>
  <c r="DE41" i="25"/>
  <c r="EC41" i="25" s="1"/>
  <c r="DB41" i="25"/>
  <c r="CQ41" i="25"/>
  <c r="CO41" i="25"/>
  <c r="CX41" i="25"/>
  <c r="FT39" i="25"/>
  <c r="DA41" i="25"/>
  <c r="JS42" i="25"/>
  <c r="CL42" i="25" s="1"/>
  <c r="BN42" i="25"/>
  <c r="DJ42" i="25" s="1"/>
  <c r="EH42" i="25" s="1"/>
  <c r="DV40" i="25"/>
  <c r="FB40" i="25" s="1"/>
  <c r="JP42" i="25"/>
  <c r="CI42" i="25" s="1"/>
  <c r="BK42" i="25"/>
  <c r="JO42" i="25"/>
  <c r="CH42" i="25" s="1"/>
  <c r="BJ42" i="25"/>
  <c r="DQ41" i="25"/>
  <c r="EO41" i="25" s="1"/>
  <c r="EZ40" i="25"/>
  <c r="JR42" i="25"/>
  <c r="CK42" i="25" s="1"/>
  <c r="BM42" i="25"/>
  <c r="DQ42" i="25" s="1"/>
  <c r="JN42" i="25"/>
  <c r="CG42" i="25" s="1"/>
  <c r="BI42" i="25"/>
  <c r="JU42" i="25"/>
  <c r="CN42" i="25" s="1"/>
  <c r="BP42" i="25"/>
  <c r="DI41" i="25"/>
  <c r="EG41" i="25" s="1"/>
  <c r="EB40" i="25"/>
  <c r="FH40" i="25" s="1"/>
  <c r="JQ42" i="25"/>
  <c r="CJ42" i="25" s="1"/>
  <c r="BL42" i="25"/>
  <c r="JT42" i="25"/>
  <c r="CM42" i="25" s="1"/>
  <c r="BO42" i="25"/>
  <c r="FR39" i="25"/>
  <c r="FQ39" i="25"/>
  <c r="FU39" i="25"/>
  <c r="CZ41" i="25"/>
  <c r="FS39" i="25"/>
  <c r="FN40" i="25"/>
  <c r="EM41" i="25"/>
  <c r="ET40" i="25"/>
  <c r="FF40" i="25"/>
  <c r="FJ40" i="25"/>
  <c r="FP40" i="25"/>
  <c r="CS41" i="25"/>
  <c r="DD41" i="25"/>
  <c r="EX40" i="25"/>
  <c r="EE41" i="25"/>
  <c r="AS43" i="25"/>
  <c r="U14" i="25" s="1"/>
  <c r="GI43" i="25"/>
  <c r="GY43" i="25"/>
  <c r="HG43" i="25"/>
  <c r="HP43" i="25"/>
  <c r="IN43" i="25" s="1"/>
  <c r="IF43" i="25"/>
  <c r="IW43" i="25"/>
  <c r="JM43" i="25"/>
  <c r="CF43" i="25" s="1"/>
  <c r="KD43" i="25"/>
  <c r="LB43" i="25" s="1"/>
  <c r="KT43" i="25"/>
  <c r="GB43" i="25"/>
  <c r="GR43" i="25"/>
  <c r="GZ43" i="25"/>
  <c r="HI43" i="25"/>
  <c r="IG43" i="25" s="1"/>
  <c r="HY43" i="25"/>
  <c r="IP43" i="25"/>
  <c r="JF43" i="25"/>
  <c r="JW43" i="25"/>
  <c r="KU43" i="25" s="1"/>
  <c r="KM43" i="25"/>
  <c r="X44" i="25"/>
  <c r="GC43" i="25"/>
  <c r="GS43" i="25"/>
  <c r="HA43" i="25"/>
  <c r="HJ43" i="25"/>
  <c r="IH43" i="25" s="1"/>
  <c r="HZ43" i="25"/>
  <c r="IQ43" i="25"/>
  <c r="JG43" i="25"/>
  <c r="BZ43" i="25" s="1"/>
  <c r="JX43" i="25"/>
  <c r="KV43" i="25" s="1"/>
  <c r="KN43" i="25"/>
  <c r="GD43" i="25"/>
  <c r="GT43" i="25"/>
  <c r="HB43" i="25"/>
  <c r="HK43" i="25"/>
  <c r="II43" i="25" s="1"/>
  <c r="IA43" i="25"/>
  <c r="IR43" i="25"/>
  <c r="JH43" i="25"/>
  <c r="CA43" i="25" s="1"/>
  <c r="JY43" i="25"/>
  <c r="KW43" i="25" s="1"/>
  <c r="KO43" i="25"/>
  <c r="GF43" i="25"/>
  <c r="GV43" i="25"/>
  <c r="HD43" i="25"/>
  <c r="HM43" i="25"/>
  <c r="IK43" i="25" s="1"/>
  <c r="IC43" i="25"/>
  <c r="IT43" i="25"/>
  <c r="JJ43" i="25"/>
  <c r="CC43" i="25" s="1"/>
  <c r="KA43" i="25"/>
  <c r="KY43" i="25" s="1"/>
  <c r="KQ43" i="25"/>
  <c r="GG43" i="25"/>
  <c r="GW43" i="25"/>
  <c r="HE43" i="25"/>
  <c r="HN43" i="25"/>
  <c r="IL43" i="25" s="1"/>
  <c r="ID43" i="25"/>
  <c r="IU43" i="25"/>
  <c r="JK43" i="25"/>
  <c r="KB43" i="25"/>
  <c r="KZ43" i="25" s="1"/>
  <c r="KR43" i="25"/>
  <c r="HC43" i="25"/>
  <c r="IS43" i="25"/>
  <c r="KP43" i="25"/>
  <c r="HF43" i="25"/>
  <c r="IV43" i="25"/>
  <c r="KS43" i="25"/>
  <c r="HL43" i="25"/>
  <c r="IJ43" i="25" s="1"/>
  <c r="JI43" i="25"/>
  <c r="HO43" i="25"/>
  <c r="IM43" i="25" s="1"/>
  <c r="JL43" i="25"/>
  <c r="CE43" i="25" s="1"/>
  <c r="GE43" i="25"/>
  <c r="IB43" i="25"/>
  <c r="GH43" i="25"/>
  <c r="IE43" i="25"/>
  <c r="GU43" i="25"/>
  <c r="GX43" i="25"/>
  <c r="JZ43" i="25"/>
  <c r="KX43" i="25" s="1"/>
  <c r="KC43" i="25"/>
  <c r="LA43" i="25" s="1"/>
  <c r="CW41" i="25"/>
  <c r="EJ41" i="25"/>
  <c r="DK42" i="25" l="1"/>
  <c r="DE42" i="25"/>
  <c r="EC42" i="25" s="1"/>
  <c r="DT42" i="25"/>
  <c r="ER42" i="25" s="1"/>
  <c r="FV39" i="25"/>
  <c r="DX41" i="25"/>
  <c r="FD41" i="25" s="1"/>
  <c r="ER41" i="25"/>
  <c r="FP41" i="25" s="1"/>
  <c r="FQ40" i="25"/>
  <c r="EX41" i="25"/>
  <c r="FW40" i="25"/>
  <c r="FX39" i="25"/>
  <c r="DM42" i="25"/>
  <c r="EK42" i="25" s="1"/>
  <c r="DN42" i="25"/>
  <c r="EL42" i="25" s="1"/>
  <c r="DH42" i="25"/>
  <c r="EF42" i="25" s="1"/>
  <c r="DP42" i="25"/>
  <c r="EN42" i="25" s="1"/>
  <c r="FJ41" i="25"/>
  <c r="BY43" i="25"/>
  <c r="V14" i="25"/>
  <c r="U15" i="25"/>
  <c r="FS40" i="25"/>
  <c r="FN41" i="25"/>
  <c r="CB43" i="25"/>
  <c r="CD43" i="25"/>
  <c r="DG42" i="25"/>
  <c r="EE42" i="25" s="1"/>
  <c r="CR42" i="25"/>
  <c r="DA42" i="25"/>
  <c r="DZ41" i="25"/>
  <c r="FF41" i="25" s="1"/>
  <c r="FD40" i="25"/>
  <c r="EA41" i="25"/>
  <c r="FG41" i="25" s="1"/>
  <c r="DU41" i="25"/>
  <c r="FA41" i="25" s="1"/>
  <c r="FU40" i="25"/>
  <c r="CU42" i="25"/>
  <c r="CO42" i="25"/>
  <c r="DS42" i="25"/>
  <c r="EA42" i="25" s="1"/>
  <c r="DI42" i="25"/>
  <c r="DY42" i="25" s="1"/>
  <c r="DV41" i="25"/>
  <c r="FB41" i="25" s="1"/>
  <c r="FL40" i="25"/>
  <c r="DR42" i="25"/>
  <c r="EP42" i="25" s="1"/>
  <c r="ET41" i="25"/>
  <c r="ES41" i="25"/>
  <c r="FI41" i="25"/>
  <c r="CZ42" i="25"/>
  <c r="CT42" i="25"/>
  <c r="DO42" i="25"/>
  <c r="EM42" i="25" s="1"/>
  <c r="CV42" i="25"/>
  <c r="CX42" i="25"/>
  <c r="DY41" i="25"/>
  <c r="FE41" i="25" s="1"/>
  <c r="JN43" i="25"/>
  <c r="CG43" i="25" s="1"/>
  <c r="BI43" i="25"/>
  <c r="DC42" i="25"/>
  <c r="JU43" i="25"/>
  <c r="CN43" i="25" s="1"/>
  <c r="BP43" i="25"/>
  <c r="DL43" i="25" s="1"/>
  <c r="EJ43" i="25" s="1"/>
  <c r="DF42" i="25"/>
  <c r="ED42" i="25" s="1"/>
  <c r="CY42" i="25"/>
  <c r="JT43" i="25"/>
  <c r="CM43" i="25" s="1"/>
  <c r="BO43" i="25"/>
  <c r="DS43" i="25" s="1"/>
  <c r="JS43" i="25"/>
  <c r="CL43" i="25" s="1"/>
  <c r="BN43" i="25"/>
  <c r="DL42" i="25"/>
  <c r="EJ42" i="25" s="1"/>
  <c r="CP42" i="25"/>
  <c r="CQ42" i="25"/>
  <c r="JR43" i="25"/>
  <c r="CK43" i="25" s="1"/>
  <c r="BM43" i="25"/>
  <c r="DI43" i="25" s="1"/>
  <c r="EG43" i="25" s="1"/>
  <c r="JP43" i="25"/>
  <c r="CI43" i="25" s="1"/>
  <c r="BK43" i="25"/>
  <c r="DO43" i="25" s="1"/>
  <c r="JQ43" i="25"/>
  <c r="CJ43" i="25" s="1"/>
  <c r="BL43" i="25"/>
  <c r="JO43" i="25"/>
  <c r="CH43" i="25" s="1"/>
  <c r="BJ43" i="25"/>
  <c r="DN43" i="25" s="1"/>
  <c r="EL43" i="25" s="1"/>
  <c r="FX40" i="25"/>
  <c r="FK41" i="25"/>
  <c r="FR40" i="25"/>
  <c r="CS42" i="25"/>
  <c r="FC41" i="25"/>
  <c r="FO41" i="25"/>
  <c r="DB42" i="25"/>
  <c r="FV40" i="25"/>
  <c r="EW41" i="25"/>
  <c r="FL41" i="25"/>
  <c r="EU41" i="25"/>
  <c r="DD42" i="25"/>
  <c r="CW42" i="25"/>
  <c r="EI42" i="25"/>
  <c r="EO42" i="25"/>
  <c r="GD44" i="25"/>
  <c r="GT44" i="25"/>
  <c r="HB44" i="25"/>
  <c r="HK44" i="25"/>
  <c r="II44" i="25" s="1"/>
  <c r="IA44" i="25"/>
  <c r="IR44" i="25"/>
  <c r="JH44" i="25"/>
  <c r="CA44" i="25" s="1"/>
  <c r="JY44" i="25"/>
  <c r="KW44" i="25" s="1"/>
  <c r="KO44" i="25"/>
  <c r="GE44" i="25"/>
  <c r="GU44" i="25"/>
  <c r="HC44" i="25"/>
  <c r="HL44" i="25"/>
  <c r="IJ44" i="25" s="1"/>
  <c r="IB44" i="25"/>
  <c r="IS44" i="25"/>
  <c r="JI44" i="25"/>
  <c r="JZ44" i="25"/>
  <c r="KX44" i="25" s="1"/>
  <c r="KP44" i="25"/>
  <c r="GF44" i="25"/>
  <c r="GV44" i="25"/>
  <c r="HD44" i="25"/>
  <c r="HM44" i="25"/>
  <c r="IK44" i="25" s="1"/>
  <c r="IC44" i="25"/>
  <c r="IT44" i="25"/>
  <c r="JJ44" i="25"/>
  <c r="CC44" i="25" s="1"/>
  <c r="KA44" i="25"/>
  <c r="KY44" i="25" s="1"/>
  <c r="KQ44" i="25"/>
  <c r="GG44" i="25"/>
  <c r="GW44" i="25"/>
  <c r="HE44" i="25"/>
  <c r="HN44" i="25"/>
  <c r="IL44" i="25" s="1"/>
  <c r="ID44" i="25"/>
  <c r="IU44" i="25"/>
  <c r="JK44" i="25"/>
  <c r="CD44" i="25" s="1"/>
  <c r="KB44" i="25"/>
  <c r="KZ44" i="25" s="1"/>
  <c r="KR44" i="25"/>
  <c r="AS44" i="25"/>
  <c r="GI44" i="25"/>
  <c r="GY44" i="25"/>
  <c r="HG44" i="25"/>
  <c r="HP44" i="25"/>
  <c r="IN44" i="25" s="1"/>
  <c r="IF44" i="25"/>
  <c r="IW44" i="25"/>
  <c r="JM44" i="25"/>
  <c r="KD44" i="25"/>
  <c r="LB44" i="25" s="1"/>
  <c r="KT44" i="25"/>
  <c r="GB44" i="25"/>
  <c r="GR44" i="25"/>
  <c r="GZ44" i="25"/>
  <c r="HI44" i="25"/>
  <c r="IG44" i="25" s="1"/>
  <c r="HY44" i="25"/>
  <c r="IP44" i="25"/>
  <c r="JF44" i="25"/>
  <c r="JW44" i="25"/>
  <c r="KU44" i="25" s="1"/>
  <c r="KM44" i="25"/>
  <c r="X45" i="25"/>
  <c r="HO44" i="25"/>
  <c r="IM44" i="25" s="1"/>
  <c r="JL44" i="25"/>
  <c r="CE44" i="25" s="1"/>
  <c r="GC44" i="25"/>
  <c r="HZ44" i="25"/>
  <c r="GH44" i="25"/>
  <c r="IE44" i="25"/>
  <c r="GS44" i="25"/>
  <c r="JX44" i="25"/>
  <c r="KV44" i="25" s="1"/>
  <c r="GX44" i="25"/>
  <c r="KC44" i="25"/>
  <c r="LA44" i="25" s="1"/>
  <c r="HA44" i="25"/>
  <c r="IQ44" i="25"/>
  <c r="KN44" i="25"/>
  <c r="JG44" i="25"/>
  <c r="BZ44" i="25" s="1"/>
  <c r="KS44" i="25"/>
  <c r="IV44" i="25"/>
  <c r="HF44" i="25"/>
  <c r="HJ44" i="25"/>
  <c r="IH44" i="25" s="1"/>
  <c r="EY41" i="25"/>
  <c r="FM41" i="25"/>
  <c r="FH41" i="25" l="1"/>
  <c r="FZ39" i="25"/>
  <c r="EZ41" i="25"/>
  <c r="FV41" i="25"/>
  <c r="ES42" i="25"/>
  <c r="DX42" i="25"/>
  <c r="FD42" i="25" s="1"/>
  <c r="DU42" i="25"/>
  <c r="FA42" i="25" s="1"/>
  <c r="EX42" i="25"/>
  <c r="DE43" i="25"/>
  <c r="EC43" i="25" s="1"/>
  <c r="CB44" i="25"/>
  <c r="DZ42" i="25"/>
  <c r="FF42" i="25" s="1"/>
  <c r="FT40" i="25"/>
  <c r="FZ40" i="25" s="1"/>
  <c r="BY44" i="25"/>
  <c r="V15" i="25"/>
  <c r="CF44" i="25"/>
  <c r="EQ42" i="25"/>
  <c r="EY42" i="25" s="1"/>
  <c r="EG42" i="25"/>
  <c r="EW42" i="25" s="1"/>
  <c r="DW42" i="25"/>
  <c r="FC42" i="25" s="1"/>
  <c r="FI42" i="25"/>
  <c r="DG43" i="25"/>
  <c r="EE43" i="25" s="1"/>
  <c r="FR41" i="25"/>
  <c r="DK43" i="25"/>
  <c r="EI43" i="25" s="1"/>
  <c r="FQ41" i="25"/>
  <c r="FL42" i="25"/>
  <c r="FN42" i="25"/>
  <c r="DM43" i="25"/>
  <c r="DF43" i="25"/>
  <c r="DV43" i="25" s="1"/>
  <c r="ET42" i="25"/>
  <c r="CT43" i="25"/>
  <c r="DR43" i="25"/>
  <c r="EP43" i="25" s="1"/>
  <c r="CY43" i="25"/>
  <c r="CW43" i="25"/>
  <c r="DJ43" i="25"/>
  <c r="EH43" i="25" s="1"/>
  <c r="CQ43" i="25"/>
  <c r="CR43" i="25"/>
  <c r="DC43" i="25"/>
  <c r="DP43" i="25"/>
  <c r="EN43" i="25" s="1"/>
  <c r="DV42" i="25"/>
  <c r="FB42" i="25" s="1"/>
  <c r="DH43" i="25"/>
  <c r="EF43" i="25" s="1"/>
  <c r="FP42" i="25"/>
  <c r="EZ42" i="25"/>
  <c r="EB42" i="25"/>
  <c r="FH42" i="25" s="1"/>
  <c r="CP43" i="25"/>
  <c r="DD43" i="25"/>
  <c r="DT43" i="25"/>
  <c r="EB43" i="25" s="1"/>
  <c r="DA43" i="25"/>
  <c r="JS44" i="25"/>
  <c r="CL44" i="25" s="1"/>
  <c r="BN44" i="25"/>
  <c r="DJ44" i="25" s="1"/>
  <c r="EH44" i="25" s="1"/>
  <c r="JU44" i="25"/>
  <c r="CN44" i="25" s="1"/>
  <c r="BP44" i="25"/>
  <c r="JT44" i="25"/>
  <c r="CM44" i="25" s="1"/>
  <c r="BO44" i="25"/>
  <c r="DK44" i="25" s="1"/>
  <c r="JR44" i="25"/>
  <c r="CK44" i="25" s="1"/>
  <c r="BM44" i="25"/>
  <c r="DQ44" i="25" s="1"/>
  <c r="EO44" i="25" s="1"/>
  <c r="JQ44" i="25"/>
  <c r="CJ44" i="25" s="1"/>
  <c r="BL44" i="25"/>
  <c r="JP44" i="25"/>
  <c r="CI44" i="25" s="1"/>
  <c r="BK44" i="25"/>
  <c r="DG44" i="25" s="1"/>
  <c r="EE44" i="25" s="1"/>
  <c r="DQ43" i="25"/>
  <c r="EO43" i="25" s="1"/>
  <c r="CS43" i="25"/>
  <c r="JO44" i="25"/>
  <c r="CH44" i="25" s="1"/>
  <c r="BJ44" i="25"/>
  <c r="JN44" i="25"/>
  <c r="CG44" i="25" s="1"/>
  <c r="BI44" i="25"/>
  <c r="FJ42" i="25"/>
  <c r="FS41" i="25"/>
  <c r="FU41" i="25"/>
  <c r="FT41" i="25"/>
  <c r="CV43" i="25"/>
  <c r="CU43" i="25"/>
  <c r="DB43" i="25"/>
  <c r="CO43" i="25"/>
  <c r="EV42" i="25"/>
  <c r="FK42" i="25"/>
  <c r="EU42" i="25"/>
  <c r="EM43" i="25"/>
  <c r="FW41" i="25"/>
  <c r="EQ43" i="25"/>
  <c r="CX43" i="25"/>
  <c r="CZ43" i="25"/>
  <c r="GG45" i="25"/>
  <c r="GW45" i="25"/>
  <c r="HE45" i="25"/>
  <c r="HN45" i="25"/>
  <c r="IL45" i="25" s="1"/>
  <c r="ID45" i="25"/>
  <c r="IU45" i="25"/>
  <c r="JK45" i="25"/>
  <c r="CD45" i="25" s="1"/>
  <c r="KB45" i="25"/>
  <c r="KZ45" i="25" s="1"/>
  <c r="KR45" i="25"/>
  <c r="GH45" i="25"/>
  <c r="GX45" i="25"/>
  <c r="HF45" i="25"/>
  <c r="HO45" i="25"/>
  <c r="IM45" i="25" s="1"/>
  <c r="IE45" i="25"/>
  <c r="IV45" i="25"/>
  <c r="JL45" i="25"/>
  <c r="CE45" i="25" s="1"/>
  <c r="KC45" i="25"/>
  <c r="LA45" i="25" s="1"/>
  <c r="KS45" i="25"/>
  <c r="AS45" i="25"/>
  <c r="GI45" i="25"/>
  <c r="GY45" i="25"/>
  <c r="HG45" i="25"/>
  <c r="HP45" i="25"/>
  <c r="IN45" i="25" s="1"/>
  <c r="IF45" i="25"/>
  <c r="IW45" i="25"/>
  <c r="JM45" i="25"/>
  <c r="KD45" i="25"/>
  <c r="LB45" i="25" s="1"/>
  <c r="KT45" i="25"/>
  <c r="GB45" i="25"/>
  <c r="GR45" i="25"/>
  <c r="GZ45" i="25"/>
  <c r="HI45" i="25"/>
  <c r="IG45" i="25" s="1"/>
  <c r="HY45" i="25"/>
  <c r="IP45" i="25"/>
  <c r="JF45" i="25"/>
  <c r="JW45" i="25"/>
  <c r="KU45" i="25" s="1"/>
  <c r="KM45" i="25"/>
  <c r="X46" i="25"/>
  <c r="GD45" i="25"/>
  <c r="GT45" i="25"/>
  <c r="HB45" i="25"/>
  <c r="HK45" i="25"/>
  <c r="II45" i="25" s="1"/>
  <c r="IA45" i="25"/>
  <c r="IR45" i="25"/>
  <c r="JH45" i="25"/>
  <c r="JY45" i="25"/>
  <c r="KW45" i="25" s="1"/>
  <c r="KO45" i="25"/>
  <c r="GF45" i="25"/>
  <c r="HL45" i="25"/>
  <c r="IJ45" i="25" s="1"/>
  <c r="IQ45" i="25"/>
  <c r="GS45" i="25"/>
  <c r="HM45" i="25"/>
  <c r="IK45" i="25" s="1"/>
  <c r="IS45" i="25"/>
  <c r="JX45" i="25"/>
  <c r="KV45" i="25" s="1"/>
  <c r="GU45" i="25"/>
  <c r="HZ45" i="25"/>
  <c r="IT45" i="25"/>
  <c r="JZ45" i="25"/>
  <c r="KX45" i="25" s="1"/>
  <c r="GV45" i="25"/>
  <c r="IB45" i="25"/>
  <c r="JG45" i="25"/>
  <c r="BZ45" i="25" s="1"/>
  <c r="KA45" i="25"/>
  <c r="KY45" i="25" s="1"/>
  <c r="HA45" i="25"/>
  <c r="IC45" i="25"/>
  <c r="JI45" i="25"/>
  <c r="KN45" i="25"/>
  <c r="HC45" i="25"/>
  <c r="JJ45" i="25"/>
  <c r="KP45" i="25"/>
  <c r="GC45" i="25"/>
  <c r="KQ45" i="25"/>
  <c r="GE45" i="25"/>
  <c r="HD45" i="25"/>
  <c r="HJ45" i="25"/>
  <c r="IH45" i="25" s="1"/>
  <c r="CC45" i="25" l="1"/>
  <c r="BY45" i="25"/>
  <c r="FX41" i="25"/>
  <c r="FZ41" i="25" s="1"/>
  <c r="DP44" i="25"/>
  <c r="EN44" i="25" s="1"/>
  <c r="FE42" i="25"/>
  <c r="FQ42" i="25"/>
  <c r="DM44" i="25"/>
  <c r="EK44" i="25" s="1"/>
  <c r="ED43" i="25"/>
  <c r="FB43" i="25" s="1"/>
  <c r="DW43" i="25"/>
  <c r="FC43" i="25" s="1"/>
  <c r="FO42" i="25"/>
  <c r="EU43" i="25"/>
  <c r="DA44" i="25"/>
  <c r="EA43" i="25"/>
  <c r="FG43" i="25" s="1"/>
  <c r="DI44" i="25"/>
  <c r="EG44" i="25" s="1"/>
  <c r="DT44" i="25"/>
  <c r="ER44" i="25" s="1"/>
  <c r="DU43" i="25"/>
  <c r="FV42" i="25"/>
  <c r="CA45" i="25"/>
  <c r="CF45" i="25"/>
  <c r="FG42" i="25"/>
  <c r="CB45" i="25"/>
  <c r="FM42" i="25"/>
  <c r="EK43" i="25"/>
  <c r="ES43" i="25" s="1"/>
  <c r="DL44" i="25"/>
  <c r="EJ44" i="25" s="1"/>
  <c r="EV43" i="25"/>
  <c r="DS44" i="25"/>
  <c r="EQ44" i="25" s="1"/>
  <c r="ER43" i="25"/>
  <c r="FH43" i="25" s="1"/>
  <c r="CQ44" i="25"/>
  <c r="CV44" i="25"/>
  <c r="FX42" i="25"/>
  <c r="FN43" i="25"/>
  <c r="DZ43" i="25"/>
  <c r="FF43" i="25" s="1"/>
  <c r="DO44" i="25"/>
  <c r="EM44" i="25" s="1"/>
  <c r="DX43" i="25"/>
  <c r="FD43" i="25" s="1"/>
  <c r="DE44" i="25"/>
  <c r="CX44" i="25"/>
  <c r="CW44" i="25"/>
  <c r="DH44" i="25"/>
  <c r="EX43" i="25"/>
  <c r="DN44" i="25"/>
  <c r="EL44" i="25" s="1"/>
  <c r="CU44" i="25"/>
  <c r="FM43" i="25"/>
  <c r="EW43" i="25"/>
  <c r="CZ44" i="25"/>
  <c r="CT44" i="25"/>
  <c r="DY43" i="25"/>
  <c r="FE43" i="25" s="1"/>
  <c r="JR45" i="25"/>
  <c r="CK45" i="25" s="1"/>
  <c r="BM45" i="25"/>
  <c r="JU45" i="25"/>
  <c r="CN45" i="25" s="1"/>
  <c r="BP45" i="25"/>
  <c r="CY44" i="25"/>
  <c r="DR44" i="25"/>
  <c r="EP44" i="25" s="1"/>
  <c r="JT45" i="25"/>
  <c r="CM45" i="25" s="1"/>
  <c r="BO45" i="25"/>
  <c r="DF44" i="25"/>
  <c r="ED44" i="25" s="1"/>
  <c r="JS45" i="25"/>
  <c r="CL45" i="25" s="1"/>
  <c r="BN45" i="25"/>
  <c r="DJ45" i="25" s="1"/>
  <c r="EH45" i="25" s="1"/>
  <c r="JQ45" i="25"/>
  <c r="CJ45" i="25" s="1"/>
  <c r="BL45" i="25"/>
  <c r="JP45" i="25"/>
  <c r="CI45" i="25" s="1"/>
  <c r="BK45" i="25"/>
  <c r="JO45" i="25"/>
  <c r="CH45" i="25" s="1"/>
  <c r="BJ45" i="25"/>
  <c r="DN45" i="25" s="1"/>
  <c r="EL45" i="25" s="1"/>
  <c r="JN45" i="25"/>
  <c r="CG45" i="25" s="1"/>
  <c r="BI45" i="25"/>
  <c r="FT42" i="25"/>
  <c r="FR42" i="25"/>
  <c r="FL43" i="25"/>
  <c r="FS42" i="25"/>
  <c r="DD44" i="25"/>
  <c r="FO43" i="25"/>
  <c r="EY43" i="25"/>
  <c r="DC44" i="25"/>
  <c r="CO44" i="25"/>
  <c r="FK43" i="25"/>
  <c r="DB44" i="25"/>
  <c r="CP44" i="25"/>
  <c r="CS44" i="25"/>
  <c r="CR44" i="25"/>
  <c r="GB46" i="25"/>
  <c r="GR46" i="25"/>
  <c r="GZ46" i="25"/>
  <c r="HI46" i="25"/>
  <c r="IG46" i="25" s="1"/>
  <c r="HY46" i="25"/>
  <c r="IP46" i="25"/>
  <c r="JF46" i="25"/>
  <c r="JW46" i="25"/>
  <c r="KU46" i="25" s="1"/>
  <c r="KM46" i="25"/>
  <c r="X47" i="25"/>
  <c r="GC46" i="25"/>
  <c r="GS46" i="25"/>
  <c r="HA46" i="25"/>
  <c r="HJ46" i="25"/>
  <c r="IH46" i="25" s="1"/>
  <c r="HZ46" i="25"/>
  <c r="IQ46" i="25"/>
  <c r="JG46" i="25"/>
  <c r="BZ46" i="25" s="1"/>
  <c r="JX46" i="25"/>
  <c r="KV46" i="25" s="1"/>
  <c r="KN46" i="25"/>
  <c r="GD46" i="25"/>
  <c r="GT46" i="25"/>
  <c r="HB46" i="25"/>
  <c r="HK46" i="25"/>
  <c r="II46" i="25" s="1"/>
  <c r="IA46" i="25"/>
  <c r="IR46" i="25"/>
  <c r="JH46" i="25"/>
  <c r="CA46" i="25" s="1"/>
  <c r="JY46" i="25"/>
  <c r="KW46" i="25" s="1"/>
  <c r="KO46" i="25"/>
  <c r="GE46" i="25"/>
  <c r="GU46" i="25"/>
  <c r="HC46" i="25"/>
  <c r="HL46" i="25"/>
  <c r="IJ46" i="25" s="1"/>
  <c r="IB46" i="25"/>
  <c r="IS46" i="25"/>
  <c r="JI46" i="25"/>
  <c r="CB46" i="25" s="1"/>
  <c r="JZ46" i="25"/>
  <c r="KX46" i="25" s="1"/>
  <c r="KP46" i="25"/>
  <c r="GF46" i="25"/>
  <c r="GV46" i="25"/>
  <c r="HD46" i="25"/>
  <c r="HM46" i="25"/>
  <c r="IK46" i="25" s="1"/>
  <c r="IC46" i="25"/>
  <c r="IT46" i="25"/>
  <c r="JJ46" i="25"/>
  <c r="CC46" i="25" s="1"/>
  <c r="KA46" i="25"/>
  <c r="KY46" i="25" s="1"/>
  <c r="KQ46" i="25"/>
  <c r="AS46" i="25"/>
  <c r="GG46" i="25"/>
  <c r="GW46" i="25"/>
  <c r="HE46" i="25"/>
  <c r="HN46" i="25"/>
  <c r="IL46" i="25" s="1"/>
  <c r="ID46" i="25"/>
  <c r="IU46" i="25"/>
  <c r="JK46" i="25"/>
  <c r="CD46" i="25" s="1"/>
  <c r="KB46" i="25"/>
  <c r="KZ46" i="25" s="1"/>
  <c r="KR46" i="25"/>
  <c r="HO46" i="25"/>
  <c r="IM46" i="25" s="1"/>
  <c r="JL46" i="25"/>
  <c r="HP46" i="25"/>
  <c r="IN46" i="25" s="1"/>
  <c r="JM46" i="25"/>
  <c r="HG46" i="25"/>
  <c r="GH46" i="25"/>
  <c r="IE46" i="25"/>
  <c r="GI46" i="25"/>
  <c r="IF46" i="25"/>
  <c r="KS46" i="25"/>
  <c r="IW46" i="25"/>
  <c r="GX46" i="25"/>
  <c r="KC46" i="25"/>
  <c r="LA46" i="25" s="1"/>
  <c r="GY46" i="25"/>
  <c r="KD46" i="25"/>
  <c r="LB46" i="25" s="1"/>
  <c r="HF46" i="25"/>
  <c r="IV46" i="25"/>
  <c r="KT46" i="25"/>
  <c r="EI44" i="25"/>
  <c r="DI45" i="25" l="1"/>
  <c r="EG45" i="25" s="1"/>
  <c r="DU44" i="25"/>
  <c r="DY44" i="25"/>
  <c r="FE44" i="25" s="1"/>
  <c r="FW42" i="25"/>
  <c r="DG45" i="25"/>
  <c r="EE45" i="25" s="1"/>
  <c r="FJ43" i="25"/>
  <c r="DX44" i="25"/>
  <c r="EW44" i="25"/>
  <c r="EZ43" i="25"/>
  <c r="ET43" i="25"/>
  <c r="FU42" i="25"/>
  <c r="EC44" i="25"/>
  <c r="ES44" i="25" s="1"/>
  <c r="DL45" i="25"/>
  <c r="EJ45" i="25" s="1"/>
  <c r="DP45" i="25"/>
  <c r="EN45" i="25" s="1"/>
  <c r="FM44" i="25"/>
  <c r="CE46" i="25"/>
  <c r="FI43" i="25"/>
  <c r="FA43" i="25"/>
  <c r="BY46" i="25"/>
  <c r="EF44" i="25"/>
  <c r="EV44" i="25" s="1"/>
  <c r="CF46" i="25"/>
  <c r="DT45" i="25"/>
  <c r="ER45" i="25" s="1"/>
  <c r="FP43" i="25"/>
  <c r="DO45" i="25"/>
  <c r="EM45" i="25" s="1"/>
  <c r="FK44" i="25"/>
  <c r="EB44" i="25"/>
  <c r="FH44" i="25" s="1"/>
  <c r="EA44" i="25"/>
  <c r="FG44" i="25" s="1"/>
  <c r="DH45" i="25"/>
  <c r="EF45" i="25" s="1"/>
  <c r="CU45" i="25"/>
  <c r="DF45" i="25"/>
  <c r="ED45" i="25" s="1"/>
  <c r="CR45" i="25"/>
  <c r="FU43" i="25"/>
  <c r="FV43" i="25"/>
  <c r="DW44" i="25"/>
  <c r="FC44" i="25" s="1"/>
  <c r="EX44" i="25"/>
  <c r="FN44" i="25"/>
  <c r="EU44" i="25"/>
  <c r="DD45" i="25"/>
  <c r="DZ44" i="25"/>
  <c r="FF44" i="25" s="1"/>
  <c r="DV44" i="25"/>
  <c r="FB44" i="25" s="1"/>
  <c r="DA45" i="25"/>
  <c r="DC45" i="25"/>
  <c r="DQ45" i="25"/>
  <c r="EO45" i="25" s="1"/>
  <c r="EW45" i="25" s="1"/>
  <c r="CO45" i="25"/>
  <c r="DB45" i="25"/>
  <c r="DM45" i="25"/>
  <c r="EK45" i="25" s="1"/>
  <c r="DR45" i="25"/>
  <c r="EP45" i="25" s="1"/>
  <c r="CW45" i="25"/>
  <c r="CT45" i="25"/>
  <c r="DE45" i="25"/>
  <c r="EC45" i="25" s="1"/>
  <c r="CX45" i="25"/>
  <c r="CQ45" i="25"/>
  <c r="JU46" i="25"/>
  <c r="CN46" i="25" s="1"/>
  <c r="BP46" i="25"/>
  <c r="JR46" i="25"/>
  <c r="CK46" i="25" s="1"/>
  <c r="BM46" i="25"/>
  <c r="DQ46" i="25" s="1"/>
  <c r="EO46" i="25" s="1"/>
  <c r="CZ45" i="25"/>
  <c r="DS45" i="25"/>
  <c r="EQ45" i="25" s="1"/>
  <c r="JQ46" i="25"/>
  <c r="CJ46" i="25" s="1"/>
  <c r="BL46" i="25"/>
  <c r="DP46" i="25" s="1"/>
  <c r="DK45" i="25"/>
  <c r="EI45" i="25" s="1"/>
  <c r="JT46" i="25"/>
  <c r="CM46" i="25" s="1"/>
  <c r="BO46" i="25"/>
  <c r="JP46" i="25"/>
  <c r="CI46" i="25" s="1"/>
  <c r="BK46" i="25"/>
  <c r="JO46" i="25"/>
  <c r="CH46" i="25" s="1"/>
  <c r="BJ46" i="25"/>
  <c r="DN46" i="25" s="1"/>
  <c r="JN46" i="25"/>
  <c r="CG46" i="25" s="1"/>
  <c r="BI46" i="25"/>
  <c r="JS46" i="25"/>
  <c r="CL46" i="25" s="1"/>
  <c r="BN46" i="25"/>
  <c r="DR46" i="25" s="1"/>
  <c r="EP46" i="25" s="1"/>
  <c r="FT43" i="25"/>
  <c r="FW43" i="25"/>
  <c r="FS43" i="25"/>
  <c r="CP45" i="25"/>
  <c r="ET44" i="25"/>
  <c r="CY45" i="25"/>
  <c r="CS45" i="25"/>
  <c r="EY44" i="25"/>
  <c r="CV45" i="25"/>
  <c r="GE47" i="25"/>
  <c r="GU47" i="25"/>
  <c r="HC47" i="25"/>
  <c r="HL47" i="25"/>
  <c r="IJ47" i="25" s="1"/>
  <c r="IB47" i="25"/>
  <c r="IS47" i="25"/>
  <c r="JI47" i="25"/>
  <c r="CB47" i="25" s="1"/>
  <c r="JZ47" i="25"/>
  <c r="KX47" i="25" s="1"/>
  <c r="KP47" i="25"/>
  <c r="GF47" i="25"/>
  <c r="GV47" i="25"/>
  <c r="HD47" i="25"/>
  <c r="HM47" i="25"/>
  <c r="IK47" i="25" s="1"/>
  <c r="IC47" i="25"/>
  <c r="IT47" i="25"/>
  <c r="JJ47" i="25"/>
  <c r="CC47" i="25" s="1"/>
  <c r="KA47" i="25"/>
  <c r="KY47" i="25" s="1"/>
  <c r="KQ47" i="25"/>
  <c r="GG47" i="25"/>
  <c r="GW47" i="25"/>
  <c r="HE47" i="25"/>
  <c r="HN47" i="25"/>
  <c r="IL47" i="25" s="1"/>
  <c r="ID47" i="25"/>
  <c r="IU47" i="25"/>
  <c r="JK47" i="25"/>
  <c r="KB47" i="25"/>
  <c r="KZ47" i="25" s="1"/>
  <c r="KR47" i="25"/>
  <c r="GH47" i="25"/>
  <c r="GX47" i="25"/>
  <c r="HF47" i="25"/>
  <c r="HO47" i="25"/>
  <c r="IM47" i="25" s="1"/>
  <c r="IE47" i="25"/>
  <c r="IV47" i="25"/>
  <c r="JL47" i="25"/>
  <c r="KC47" i="25"/>
  <c r="LA47" i="25" s="1"/>
  <c r="KS47" i="25"/>
  <c r="AS47" i="25"/>
  <c r="GI47" i="25"/>
  <c r="GY47" i="25"/>
  <c r="HG47" i="25"/>
  <c r="HP47" i="25"/>
  <c r="IN47" i="25" s="1"/>
  <c r="IF47" i="25"/>
  <c r="IW47" i="25"/>
  <c r="JM47" i="25"/>
  <c r="KD47" i="25"/>
  <c r="LB47" i="25" s="1"/>
  <c r="KT47" i="25"/>
  <c r="GB47" i="25"/>
  <c r="GR47" i="25"/>
  <c r="GZ47" i="25"/>
  <c r="HI47" i="25"/>
  <c r="IG47" i="25" s="1"/>
  <c r="HY47" i="25"/>
  <c r="IP47" i="25"/>
  <c r="JF47" i="25"/>
  <c r="JW47" i="25"/>
  <c r="KU47" i="25" s="1"/>
  <c r="KM47" i="25"/>
  <c r="X48" i="25"/>
  <c r="GT47" i="25"/>
  <c r="JY47" i="25"/>
  <c r="KW47" i="25" s="1"/>
  <c r="HA47" i="25"/>
  <c r="IQ47" i="25"/>
  <c r="KN47" i="25"/>
  <c r="HB47" i="25"/>
  <c r="IR47" i="25"/>
  <c r="KO47" i="25"/>
  <c r="HJ47" i="25"/>
  <c r="IH47" i="25" s="1"/>
  <c r="JG47" i="25"/>
  <c r="HK47" i="25"/>
  <c r="II47" i="25" s="1"/>
  <c r="JH47" i="25"/>
  <c r="GC47" i="25"/>
  <c r="HZ47" i="25"/>
  <c r="GD47" i="25"/>
  <c r="IA47" i="25"/>
  <c r="GS47" i="25"/>
  <c r="JX47" i="25"/>
  <c r="KV47" i="25" s="1"/>
  <c r="FO44" i="25"/>
  <c r="FJ44" i="25"/>
  <c r="FP44" i="25"/>
  <c r="EZ44" i="25"/>
  <c r="CD47" i="25" l="1"/>
  <c r="BY47" i="25"/>
  <c r="CF47" i="25"/>
  <c r="FZ42" i="25"/>
  <c r="FR43" i="25"/>
  <c r="FX43" i="25"/>
  <c r="FU44" i="25"/>
  <c r="FI44" i="25"/>
  <c r="FQ43" i="25"/>
  <c r="DY45" i="25"/>
  <c r="FE45" i="25" s="1"/>
  <c r="DM46" i="25"/>
  <c r="EK46" i="25" s="1"/>
  <c r="DW45" i="25"/>
  <c r="FC45" i="25" s="1"/>
  <c r="FA44" i="25"/>
  <c r="FL44" i="25"/>
  <c r="EZ45" i="25"/>
  <c r="DS46" i="25"/>
  <c r="EQ46" i="25" s="1"/>
  <c r="DT46" i="25"/>
  <c r="ER46" i="25" s="1"/>
  <c r="DX45" i="25"/>
  <c r="FD45" i="25" s="1"/>
  <c r="CU46" i="25"/>
  <c r="FD44" i="25"/>
  <c r="DJ46" i="25"/>
  <c r="EH46" i="25" s="1"/>
  <c r="CA47" i="25"/>
  <c r="EB45" i="25"/>
  <c r="FH45" i="25" s="1"/>
  <c r="BZ47" i="25"/>
  <c r="CE47" i="25"/>
  <c r="DF46" i="25"/>
  <c r="ED46" i="25" s="1"/>
  <c r="FS44" i="25"/>
  <c r="ET45" i="25"/>
  <c r="CS46" i="25"/>
  <c r="DV45" i="25"/>
  <c r="FB45" i="25" s="1"/>
  <c r="CQ46" i="25"/>
  <c r="FJ45" i="25"/>
  <c r="CT46" i="25"/>
  <c r="CP46" i="25"/>
  <c r="FI45" i="25"/>
  <c r="EV45" i="25"/>
  <c r="DZ45" i="25"/>
  <c r="FF45" i="25" s="1"/>
  <c r="FV44" i="25"/>
  <c r="FP45" i="25"/>
  <c r="DK46" i="25"/>
  <c r="EA46" i="25" s="1"/>
  <c r="DG46" i="25"/>
  <c r="EE46" i="25" s="1"/>
  <c r="DO46" i="25"/>
  <c r="EM46" i="25" s="1"/>
  <c r="CX46" i="25"/>
  <c r="DL46" i="25"/>
  <c r="EJ46" i="25" s="1"/>
  <c r="CV46" i="25"/>
  <c r="ES45" i="25"/>
  <c r="CO46" i="25"/>
  <c r="DE46" i="25"/>
  <c r="DU45" i="25"/>
  <c r="FA45" i="25" s="1"/>
  <c r="CY46" i="25"/>
  <c r="DD46" i="25"/>
  <c r="FO45" i="25"/>
  <c r="CR46" i="25"/>
  <c r="JO47" i="25"/>
  <c r="CH47" i="25" s="1"/>
  <c r="BJ47" i="25"/>
  <c r="JN47" i="25"/>
  <c r="CG47" i="25" s="1"/>
  <c r="BI47" i="25"/>
  <c r="DE47" i="25" s="1"/>
  <c r="EC47" i="25" s="1"/>
  <c r="CW46" i="25"/>
  <c r="CZ46" i="25"/>
  <c r="JU47" i="25"/>
  <c r="CN47" i="25" s="1"/>
  <c r="BP47" i="25"/>
  <c r="DI46" i="25"/>
  <c r="EG46" i="25" s="1"/>
  <c r="EA45" i="25"/>
  <c r="FG45" i="25" s="1"/>
  <c r="JT47" i="25"/>
  <c r="CM47" i="25" s="1"/>
  <c r="BO47" i="25"/>
  <c r="DS47" i="25" s="1"/>
  <c r="EQ47" i="25" s="1"/>
  <c r="DH46" i="25"/>
  <c r="EF46" i="25" s="1"/>
  <c r="JS47" i="25"/>
  <c r="CL47" i="25" s="1"/>
  <c r="BN47" i="25"/>
  <c r="JP47" i="25"/>
  <c r="CI47" i="25" s="1"/>
  <c r="BK47" i="25"/>
  <c r="JR47" i="25"/>
  <c r="CK47" i="25" s="1"/>
  <c r="BM47" i="25"/>
  <c r="DI47" i="25" s="1"/>
  <c r="EG47" i="25" s="1"/>
  <c r="JQ47" i="25"/>
  <c r="CJ47" i="25" s="1"/>
  <c r="BL47" i="25"/>
  <c r="FL45" i="25"/>
  <c r="FM45" i="25"/>
  <c r="FK45" i="25"/>
  <c r="FR44" i="25"/>
  <c r="EY45" i="25"/>
  <c r="EU45" i="25"/>
  <c r="DA46" i="25"/>
  <c r="DC46" i="25"/>
  <c r="DB46" i="25"/>
  <c r="FX44" i="25"/>
  <c r="FN45" i="25"/>
  <c r="FW44" i="25"/>
  <c r="EL46" i="25"/>
  <c r="EN46" i="25"/>
  <c r="GH48" i="25"/>
  <c r="GX48" i="25"/>
  <c r="HF48" i="25"/>
  <c r="HO48" i="25"/>
  <c r="IM48" i="25" s="1"/>
  <c r="IE48" i="25"/>
  <c r="IV48" i="25"/>
  <c r="JL48" i="25"/>
  <c r="CE48" i="25" s="1"/>
  <c r="KC48" i="25"/>
  <c r="LA48" i="25" s="1"/>
  <c r="KS48" i="25"/>
  <c r="AS48" i="25"/>
  <c r="GI48" i="25"/>
  <c r="GY48" i="25"/>
  <c r="HG48" i="25"/>
  <c r="HP48" i="25"/>
  <c r="IN48" i="25" s="1"/>
  <c r="IF48" i="25"/>
  <c r="IW48" i="25"/>
  <c r="JM48" i="25"/>
  <c r="KD48" i="25"/>
  <c r="LB48" i="25" s="1"/>
  <c r="KT48" i="25"/>
  <c r="GB48" i="25"/>
  <c r="GR48" i="25"/>
  <c r="GZ48" i="25"/>
  <c r="HI48" i="25"/>
  <c r="IG48" i="25" s="1"/>
  <c r="HY48" i="25"/>
  <c r="IP48" i="25"/>
  <c r="JF48" i="25"/>
  <c r="JW48" i="25"/>
  <c r="KU48" i="25" s="1"/>
  <c r="KM48" i="25"/>
  <c r="X49" i="25"/>
  <c r="GC48" i="25"/>
  <c r="GS48" i="25"/>
  <c r="HA48" i="25"/>
  <c r="HJ48" i="25"/>
  <c r="IH48" i="25" s="1"/>
  <c r="HZ48" i="25"/>
  <c r="IQ48" i="25"/>
  <c r="JG48" i="25"/>
  <c r="JX48" i="25"/>
  <c r="KV48" i="25" s="1"/>
  <c r="KN48" i="25"/>
  <c r="GD48" i="25"/>
  <c r="GT48" i="25"/>
  <c r="HB48" i="25"/>
  <c r="HK48" i="25"/>
  <c r="II48" i="25" s="1"/>
  <c r="IA48" i="25"/>
  <c r="IR48" i="25"/>
  <c r="JH48" i="25"/>
  <c r="JY48" i="25"/>
  <c r="KW48" i="25" s="1"/>
  <c r="KO48" i="25"/>
  <c r="GE48" i="25"/>
  <c r="GU48" i="25"/>
  <c r="HC48" i="25"/>
  <c r="HL48" i="25"/>
  <c r="IJ48" i="25" s="1"/>
  <c r="IB48" i="25"/>
  <c r="IS48" i="25"/>
  <c r="JI48" i="25"/>
  <c r="JZ48" i="25"/>
  <c r="KX48" i="25" s="1"/>
  <c r="KP48" i="25"/>
  <c r="GF48" i="25"/>
  <c r="IC48" i="25"/>
  <c r="HN48" i="25"/>
  <c r="IL48" i="25" s="1"/>
  <c r="GG48" i="25"/>
  <c r="ID48" i="25"/>
  <c r="HM48" i="25"/>
  <c r="IK48" i="25" s="1"/>
  <c r="GV48" i="25"/>
  <c r="KA48" i="25"/>
  <c r="KY48" i="25" s="1"/>
  <c r="GW48" i="25"/>
  <c r="KB48" i="25"/>
  <c r="KZ48" i="25" s="1"/>
  <c r="HD48" i="25"/>
  <c r="IT48" i="25"/>
  <c r="KQ48" i="25"/>
  <c r="HE48" i="25"/>
  <c r="IU48" i="25"/>
  <c r="KR48" i="25"/>
  <c r="JJ48" i="25"/>
  <c r="JK48" i="25"/>
  <c r="EX45" i="25"/>
  <c r="DL47" i="25" l="1"/>
  <c r="EJ47" i="25" s="1"/>
  <c r="DJ47" i="25"/>
  <c r="EH47" i="25" s="1"/>
  <c r="CB48" i="25"/>
  <c r="CD48" i="25"/>
  <c r="FX45" i="25"/>
  <c r="EX46" i="25"/>
  <c r="DR47" i="25"/>
  <c r="EP47" i="25" s="1"/>
  <c r="EX47" i="25" s="1"/>
  <c r="FZ43" i="25"/>
  <c r="W14" i="25" s="1"/>
  <c r="FQ44" i="25"/>
  <c r="FT44" i="25"/>
  <c r="DZ46" i="25"/>
  <c r="FF46" i="25" s="1"/>
  <c r="DU46" i="25"/>
  <c r="CY47" i="25"/>
  <c r="FR45" i="25"/>
  <c r="EB46" i="25"/>
  <c r="FH46" i="25" s="1"/>
  <c r="DV46" i="25"/>
  <c r="DK47" i="25"/>
  <c r="EI47" i="25" s="1"/>
  <c r="CA48" i="25"/>
  <c r="FN46" i="25"/>
  <c r="DN47" i="25"/>
  <c r="EL47" i="25" s="1"/>
  <c r="BZ48" i="25"/>
  <c r="DQ47" i="25"/>
  <c r="EO47" i="25" s="1"/>
  <c r="DM47" i="25"/>
  <c r="EK47" i="25" s="1"/>
  <c r="DA47" i="25"/>
  <c r="BY48" i="25"/>
  <c r="CC48" i="25"/>
  <c r="CF48" i="25"/>
  <c r="FQ45" i="25"/>
  <c r="EI46" i="25"/>
  <c r="EY46" i="25" s="1"/>
  <c r="DW46" i="25"/>
  <c r="FC46" i="25" s="1"/>
  <c r="DG47" i="25"/>
  <c r="EE47" i="25" s="1"/>
  <c r="EC46" i="25"/>
  <c r="EU46" i="25"/>
  <c r="DY46" i="25"/>
  <c r="FK46" i="25"/>
  <c r="CT47" i="25"/>
  <c r="CQ47" i="25"/>
  <c r="DD47" i="25"/>
  <c r="CR47" i="25"/>
  <c r="CU47" i="25"/>
  <c r="CW47" i="25"/>
  <c r="CZ47" i="25"/>
  <c r="CO47" i="25"/>
  <c r="DT47" i="25"/>
  <c r="ER47" i="25" s="1"/>
  <c r="DO47" i="25"/>
  <c r="EM47" i="25" s="1"/>
  <c r="FL46" i="25"/>
  <c r="CS47" i="25"/>
  <c r="DF47" i="25"/>
  <c r="ED47" i="25" s="1"/>
  <c r="CX47" i="25"/>
  <c r="JN48" i="25"/>
  <c r="CG48" i="25" s="1"/>
  <c r="BI48" i="25"/>
  <c r="JU48" i="25"/>
  <c r="CN48" i="25" s="1"/>
  <c r="BP48" i="25"/>
  <c r="JS48" i="25"/>
  <c r="CL48" i="25" s="1"/>
  <c r="BN48" i="25"/>
  <c r="DR48" i="25" s="1"/>
  <c r="DP47" i="25"/>
  <c r="EN47" i="25" s="1"/>
  <c r="JT48" i="25"/>
  <c r="CM48" i="25" s="1"/>
  <c r="BO48" i="25"/>
  <c r="JQ48" i="25"/>
  <c r="CJ48" i="25" s="1"/>
  <c r="BL48" i="25"/>
  <c r="DP48" i="25" s="1"/>
  <c r="DH47" i="25"/>
  <c r="EF47" i="25" s="1"/>
  <c r="JR48" i="25"/>
  <c r="CK48" i="25" s="1"/>
  <c r="BM48" i="25"/>
  <c r="JP48" i="25"/>
  <c r="CI48" i="25" s="1"/>
  <c r="BK48" i="25"/>
  <c r="DX46" i="25"/>
  <c r="FD46" i="25" s="1"/>
  <c r="JO48" i="25"/>
  <c r="CH48" i="25" s="1"/>
  <c r="BJ48" i="25"/>
  <c r="FU45" i="25"/>
  <c r="FT45" i="25"/>
  <c r="FW45" i="25"/>
  <c r="FB46" i="25"/>
  <c r="FS45" i="25"/>
  <c r="FM46" i="25"/>
  <c r="DB47" i="25"/>
  <c r="CP47" i="25"/>
  <c r="ET46" i="25"/>
  <c r="EZ46" i="25"/>
  <c r="EV46" i="25"/>
  <c r="FV45" i="25"/>
  <c r="FJ46" i="25"/>
  <c r="FE46" i="25"/>
  <c r="EW46" i="25"/>
  <c r="CV47" i="25"/>
  <c r="FP46" i="25"/>
  <c r="GC49" i="25"/>
  <c r="GS49" i="25"/>
  <c r="HA49" i="25"/>
  <c r="HJ49" i="25"/>
  <c r="IH49" i="25" s="1"/>
  <c r="HZ49" i="25"/>
  <c r="IQ49" i="25"/>
  <c r="JG49" i="25"/>
  <c r="BZ49" i="25" s="1"/>
  <c r="JX49" i="25"/>
  <c r="KV49" i="25" s="1"/>
  <c r="KN49" i="25"/>
  <c r="GD49" i="25"/>
  <c r="GT49" i="25"/>
  <c r="HB49" i="25"/>
  <c r="HK49" i="25"/>
  <c r="II49" i="25" s="1"/>
  <c r="IA49" i="25"/>
  <c r="IR49" i="25"/>
  <c r="JH49" i="25"/>
  <c r="CA49" i="25" s="1"/>
  <c r="JY49" i="25"/>
  <c r="KW49" i="25" s="1"/>
  <c r="KO49" i="25"/>
  <c r="GE49" i="25"/>
  <c r="GU49" i="25"/>
  <c r="HC49" i="25"/>
  <c r="HL49" i="25"/>
  <c r="IJ49" i="25" s="1"/>
  <c r="IB49" i="25"/>
  <c r="IS49" i="25"/>
  <c r="JI49" i="25"/>
  <c r="JZ49" i="25"/>
  <c r="KX49" i="25" s="1"/>
  <c r="KP49" i="25"/>
  <c r="GF49" i="25"/>
  <c r="GV49" i="25"/>
  <c r="HD49" i="25"/>
  <c r="HM49" i="25"/>
  <c r="IK49" i="25" s="1"/>
  <c r="IC49" i="25"/>
  <c r="IT49" i="25"/>
  <c r="JJ49" i="25"/>
  <c r="CC49" i="25" s="1"/>
  <c r="KA49" i="25"/>
  <c r="KY49" i="25" s="1"/>
  <c r="KQ49" i="25"/>
  <c r="GG49" i="25"/>
  <c r="GW49" i="25"/>
  <c r="HE49" i="25"/>
  <c r="HN49" i="25"/>
  <c r="IL49" i="25" s="1"/>
  <c r="ID49" i="25"/>
  <c r="IU49" i="25"/>
  <c r="JK49" i="25"/>
  <c r="KB49" i="25"/>
  <c r="KZ49" i="25" s="1"/>
  <c r="KR49" i="25"/>
  <c r="GH49" i="25"/>
  <c r="GX49" i="25"/>
  <c r="HF49" i="25"/>
  <c r="HO49" i="25"/>
  <c r="IM49" i="25" s="1"/>
  <c r="IE49" i="25"/>
  <c r="IV49" i="25"/>
  <c r="JL49" i="25"/>
  <c r="CE49" i="25" s="1"/>
  <c r="KC49" i="25"/>
  <c r="LA49" i="25" s="1"/>
  <c r="KS49" i="25"/>
  <c r="GZ49" i="25"/>
  <c r="IP49" i="25"/>
  <c r="KM49" i="25"/>
  <c r="HG49" i="25"/>
  <c r="IW49" i="25"/>
  <c r="KT49" i="25"/>
  <c r="GY49" i="25"/>
  <c r="AS49" i="25"/>
  <c r="HI49" i="25"/>
  <c r="IG49" i="25" s="1"/>
  <c r="JF49" i="25"/>
  <c r="BY49" i="25" s="1"/>
  <c r="HP49" i="25"/>
  <c r="IN49" i="25" s="1"/>
  <c r="JM49" i="25"/>
  <c r="CF49" i="25" s="1"/>
  <c r="GB49" i="25"/>
  <c r="HY49" i="25"/>
  <c r="X50" i="25"/>
  <c r="GI49" i="25"/>
  <c r="IF49" i="25"/>
  <c r="GR49" i="25"/>
  <c r="JW49" i="25"/>
  <c r="KU49" i="25" s="1"/>
  <c r="KD49" i="25"/>
  <c r="LB49" i="25" s="1"/>
  <c r="DC47" i="25"/>
  <c r="CD49" i="25" l="1"/>
  <c r="DZ47" i="25"/>
  <c r="FF47" i="25" s="1"/>
  <c r="FV46" i="25"/>
  <c r="DO48" i="25"/>
  <c r="EM48" i="25" s="1"/>
  <c r="DY47" i="25"/>
  <c r="FE47" i="25" s="1"/>
  <c r="FZ44" i="25"/>
  <c r="W15" i="25" s="1"/>
  <c r="W18" i="25" s="1"/>
  <c r="EW47" i="25"/>
  <c r="FG46" i="25"/>
  <c r="FA46" i="25"/>
  <c r="EA47" i="25"/>
  <c r="FG47" i="25" s="1"/>
  <c r="DF48" i="25"/>
  <c r="ED48" i="25" s="1"/>
  <c r="EY47" i="25"/>
  <c r="FO46" i="25"/>
  <c r="FS46" i="25"/>
  <c r="FI46" i="25"/>
  <c r="DN48" i="25"/>
  <c r="EL48" i="25" s="1"/>
  <c r="DL48" i="25"/>
  <c r="EJ48" i="25" s="1"/>
  <c r="ES46" i="25"/>
  <c r="DH48" i="25"/>
  <c r="EF48" i="25" s="1"/>
  <c r="FN47" i="25"/>
  <c r="DE48" i="25"/>
  <c r="EC48" i="25" s="1"/>
  <c r="FM47" i="25"/>
  <c r="CB49" i="25"/>
  <c r="DW47" i="25"/>
  <c r="FC47" i="25" s="1"/>
  <c r="DU47" i="25"/>
  <c r="FA47" i="25" s="1"/>
  <c r="FL47" i="25"/>
  <c r="FO47" i="25"/>
  <c r="EV47" i="25"/>
  <c r="EB47" i="25"/>
  <c r="FH47" i="25" s="1"/>
  <c r="DG48" i="25"/>
  <c r="EE48" i="25" s="1"/>
  <c r="DT48" i="25"/>
  <c r="ER48" i="25" s="1"/>
  <c r="DV47" i="25"/>
  <c r="FB47" i="25" s="1"/>
  <c r="CX48" i="25"/>
  <c r="CR48" i="25"/>
  <c r="DJ48" i="25"/>
  <c r="EH48" i="25" s="1"/>
  <c r="EZ47" i="25"/>
  <c r="DC48" i="25"/>
  <c r="FP47" i="25"/>
  <c r="DA48" i="25"/>
  <c r="CT48" i="25"/>
  <c r="DM48" i="25"/>
  <c r="EK48" i="25" s="1"/>
  <c r="CW48" i="25"/>
  <c r="CY48" i="25"/>
  <c r="DI48" i="25"/>
  <c r="EG48" i="25" s="1"/>
  <c r="CP48" i="25"/>
  <c r="DQ48" i="25"/>
  <c r="EO48" i="25" s="1"/>
  <c r="DS48" i="25"/>
  <c r="EQ48" i="25" s="1"/>
  <c r="CV48" i="25"/>
  <c r="DX47" i="25"/>
  <c r="FD47" i="25" s="1"/>
  <c r="JU49" i="25"/>
  <c r="CN49" i="25" s="1"/>
  <c r="BP49" i="25"/>
  <c r="DL49" i="25" s="1"/>
  <c r="EJ49" i="25" s="1"/>
  <c r="JT49" i="25"/>
  <c r="CM49" i="25" s="1"/>
  <c r="BO49" i="25"/>
  <c r="DS49" i="25" s="1"/>
  <c r="EQ49" i="25" s="1"/>
  <c r="CQ48" i="25"/>
  <c r="JS49" i="25"/>
  <c r="CL49" i="25" s="1"/>
  <c r="BN49" i="25"/>
  <c r="JR49" i="25"/>
  <c r="CK49" i="25" s="1"/>
  <c r="BM49" i="25"/>
  <c r="DQ49" i="25" s="1"/>
  <c r="EO49" i="25" s="1"/>
  <c r="JN49" i="25"/>
  <c r="CG49" i="25" s="1"/>
  <c r="BI49" i="25"/>
  <c r="DM49" i="25" s="1"/>
  <c r="JQ49" i="25"/>
  <c r="CJ49" i="25" s="1"/>
  <c r="BL49" i="25"/>
  <c r="DK48" i="25"/>
  <c r="EI48" i="25" s="1"/>
  <c r="JP49" i="25"/>
  <c r="CI49" i="25" s="1"/>
  <c r="BK49" i="25"/>
  <c r="DO49" i="25" s="1"/>
  <c r="EM49" i="25" s="1"/>
  <c r="JO49" i="25"/>
  <c r="CH49" i="25" s="1"/>
  <c r="BJ49" i="25"/>
  <c r="DF49" i="25" s="1"/>
  <c r="ED49" i="25" s="1"/>
  <c r="EU47" i="25"/>
  <c r="FZ45" i="25"/>
  <c r="FJ47" i="25"/>
  <c r="FR46" i="25"/>
  <c r="ET47" i="25"/>
  <c r="FT46" i="25"/>
  <c r="DD48" i="25"/>
  <c r="ES47" i="25"/>
  <c r="FX46" i="25"/>
  <c r="CU48" i="25"/>
  <c r="CO48" i="25"/>
  <c r="FK47" i="25"/>
  <c r="FU46" i="25"/>
  <c r="CZ48" i="25"/>
  <c r="DB48" i="25"/>
  <c r="GF50" i="25"/>
  <c r="GV50" i="25"/>
  <c r="HD50" i="25"/>
  <c r="AS50" i="25"/>
  <c r="GC50" i="25"/>
  <c r="GS50" i="25"/>
  <c r="HA50" i="25"/>
  <c r="GR50" i="25"/>
  <c r="HC50" i="25"/>
  <c r="HM50" i="25"/>
  <c r="IK50" i="25" s="1"/>
  <c r="IC50" i="25"/>
  <c r="IT50" i="25"/>
  <c r="JJ50" i="25"/>
  <c r="KA50" i="25"/>
  <c r="KY50" i="25" s="1"/>
  <c r="KQ50" i="25"/>
  <c r="HL50" i="25"/>
  <c r="IJ50" i="25" s="1"/>
  <c r="GT50" i="25"/>
  <c r="HE50" i="25"/>
  <c r="HN50" i="25"/>
  <c r="IL50" i="25" s="1"/>
  <c r="ID50" i="25"/>
  <c r="IU50" i="25"/>
  <c r="JK50" i="25"/>
  <c r="CD50" i="25" s="1"/>
  <c r="KB50" i="25"/>
  <c r="KZ50" i="25" s="1"/>
  <c r="KR50" i="25"/>
  <c r="IS50" i="25"/>
  <c r="GB50" i="25"/>
  <c r="GU50" i="25"/>
  <c r="HF50" i="25"/>
  <c r="HO50" i="25"/>
  <c r="IM50" i="25" s="1"/>
  <c r="IE50" i="25"/>
  <c r="IV50" i="25"/>
  <c r="JL50" i="25"/>
  <c r="CE50" i="25" s="1"/>
  <c r="KC50" i="25"/>
  <c r="LA50" i="25" s="1"/>
  <c r="KS50" i="25"/>
  <c r="GD50" i="25"/>
  <c r="GW50" i="25"/>
  <c r="HG50" i="25"/>
  <c r="HP50" i="25"/>
  <c r="IN50" i="25" s="1"/>
  <c r="IF50" i="25"/>
  <c r="IW50" i="25"/>
  <c r="JM50" i="25"/>
  <c r="KD50" i="25"/>
  <c r="LB50" i="25" s="1"/>
  <c r="KT50" i="25"/>
  <c r="GI50" i="25"/>
  <c r="GE50" i="25"/>
  <c r="GX50" i="25"/>
  <c r="HI50" i="25"/>
  <c r="IG50" i="25" s="1"/>
  <c r="HY50" i="25"/>
  <c r="IP50" i="25"/>
  <c r="JF50" i="25"/>
  <c r="JW50" i="25"/>
  <c r="KU50" i="25" s="1"/>
  <c r="KM50" i="25"/>
  <c r="X51" i="25"/>
  <c r="IB50" i="25"/>
  <c r="GG50" i="25"/>
  <c r="GY50" i="25"/>
  <c r="HJ50" i="25"/>
  <c r="IH50" i="25" s="1"/>
  <c r="HZ50" i="25"/>
  <c r="IQ50" i="25"/>
  <c r="JG50" i="25"/>
  <c r="JX50" i="25"/>
  <c r="KV50" i="25" s="1"/>
  <c r="KN50" i="25"/>
  <c r="HB50" i="25"/>
  <c r="JI50" i="25"/>
  <c r="CB50" i="25" s="1"/>
  <c r="GH50" i="25"/>
  <c r="GZ50" i="25"/>
  <c r="HK50" i="25"/>
  <c r="II50" i="25" s="1"/>
  <c r="IA50" i="25"/>
  <c r="IR50" i="25"/>
  <c r="JH50" i="25"/>
  <c r="CA50" i="25" s="1"/>
  <c r="JY50" i="25"/>
  <c r="KW50" i="25" s="1"/>
  <c r="KO50" i="25"/>
  <c r="KP50" i="25"/>
  <c r="JZ50" i="25"/>
  <c r="KX50" i="25" s="1"/>
  <c r="EN48" i="25"/>
  <c r="EP48" i="25"/>
  <c r="CS48" i="25"/>
  <c r="FI47" i="25"/>
  <c r="DJ49" i="25" l="1"/>
  <c r="EH49" i="25" s="1"/>
  <c r="CC50" i="25"/>
  <c r="BZ50" i="25"/>
  <c r="W19" i="25"/>
  <c r="C54" i="25"/>
  <c r="FV47" i="25"/>
  <c r="FW46" i="25"/>
  <c r="FU47" i="25"/>
  <c r="DX48" i="25"/>
  <c r="FD48" i="25" s="1"/>
  <c r="DW48" i="25"/>
  <c r="FC48" i="25" s="1"/>
  <c r="DE49" i="25"/>
  <c r="EC49" i="25" s="1"/>
  <c r="DH49" i="25"/>
  <c r="EF49" i="25" s="1"/>
  <c r="FQ46" i="25"/>
  <c r="FW47" i="25"/>
  <c r="DV48" i="25"/>
  <c r="FB48" i="25" s="1"/>
  <c r="DK49" i="25"/>
  <c r="EI49" i="25" s="1"/>
  <c r="EV48" i="25"/>
  <c r="EU48" i="25"/>
  <c r="BY50" i="25"/>
  <c r="CF50" i="25"/>
  <c r="FX47" i="25"/>
  <c r="FT47" i="25"/>
  <c r="DU48" i="25"/>
  <c r="FA48" i="25" s="1"/>
  <c r="FJ48" i="25"/>
  <c r="EB48" i="25"/>
  <c r="FH48" i="25" s="1"/>
  <c r="EY48" i="25"/>
  <c r="DZ48" i="25"/>
  <c r="FF48" i="25" s="1"/>
  <c r="FK48" i="25"/>
  <c r="DN49" i="25"/>
  <c r="EL49" i="25" s="1"/>
  <c r="DI49" i="25"/>
  <c r="EG49" i="25" s="1"/>
  <c r="EW48" i="25"/>
  <c r="DD49" i="25"/>
  <c r="CR49" i="25"/>
  <c r="CS49" i="25"/>
  <c r="DB49" i="25"/>
  <c r="DA49" i="25"/>
  <c r="DG49" i="25"/>
  <c r="EE49" i="25" s="1"/>
  <c r="ES48" i="25"/>
  <c r="DC49" i="25"/>
  <c r="DY48" i="25"/>
  <c r="FE48" i="25" s="1"/>
  <c r="FI48" i="25"/>
  <c r="CQ49" i="25"/>
  <c r="CT49" i="25"/>
  <c r="DR49" i="25"/>
  <c r="EP49" i="25" s="1"/>
  <c r="CU49" i="25"/>
  <c r="CW49" i="25"/>
  <c r="DT49" i="25"/>
  <c r="ER49" i="25" s="1"/>
  <c r="CP49" i="25"/>
  <c r="DP49" i="25"/>
  <c r="EN49" i="25" s="1"/>
  <c r="JR50" i="25"/>
  <c r="CK50" i="25" s="1"/>
  <c r="BM50" i="25"/>
  <c r="CO49" i="25"/>
  <c r="JO50" i="25"/>
  <c r="CH50" i="25" s="1"/>
  <c r="BJ50" i="25"/>
  <c r="CY49" i="25"/>
  <c r="JN50" i="25"/>
  <c r="CG50" i="25" s="1"/>
  <c r="BI50" i="25"/>
  <c r="JQ50" i="25"/>
  <c r="CJ50" i="25" s="1"/>
  <c r="BL50" i="25"/>
  <c r="DH50" i="25" s="1"/>
  <c r="EF50" i="25" s="1"/>
  <c r="JU50" i="25"/>
  <c r="CN50" i="25" s="1"/>
  <c r="BP50" i="25"/>
  <c r="JT50" i="25"/>
  <c r="CM50" i="25" s="1"/>
  <c r="BO50" i="25"/>
  <c r="DK50" i="25" s="1"/>
  <c r="EI50" i="25" s="1"/>
  <c r="EA48" i="25"/>
  <c r="FG48" i="25" s="1"/>
  <c r="JP50" i="25"/>
  <c r="CI50" i="25" s="1"/>
  <c r="BK50" i="25"/>
  <c r="DG50" i="25" s="1"/>
  <c r="EE50" i="25" s="1"/>
  <c r="JS50" i="25"/>
  <c r="CL50" i="25" s="1"/>
  <c r="BN50" i="25"/>
  <c r="DJ50" i="25" s="1"/>
  <c r="EH50" i="25" s="1"/>
  <c r="ET48" i="25"/>
  <c r="FR47" i="25"/>
  <c r="FQ47" i="25"/>
  <c r="FS47" i="25"/>
  <c r="FL48" i="25"/>
  <c r="EK49" i="25"/>
  <c r="EZ48" i="25"/>
  <c r="FN48" i="25"/>
  <c r="CZ49" i="25"/>
  <c r="FO48" i="25"/>
  <c r="EX48" i="25"/>
  <c r="CX49" i="25"/>
  <c r="CV49" i="25"/>
  <c r="FM48" i="25"/>
  <c r="FP48" i="25"/>
  <c r="AS51" i="25"/>
  <c r="GI51" i="25"/>
  <c r="GY51" i="25"/>
  <c r="HG51" i="25"/>
  <c r="HP51" i="25"/>
  <c r="IN51" i="25" s="1"/>
  <c r="IF51" i="25"/>
  <c r="IW51" i="25"/>
  <c r="JM51" i="25"/>
  <c r="CF51" i="25" s="1"/>
  <c r="KD51" i="25"/>
  <c r="LB51" i="25" s="1"/>
  <c r="KT51" i="25"/>
  <c r="IU51" i="25"/>
  <c r="GB51" i="25"/>
  <c r="GR51" i="25"/>
  <c r="GZ51" i="25"/>
  <c r="HI51" i="25"/>
  <c r="IG51" i="25" s="1"/>
  <c r="HY51" i="25"/>
  <c r="IP51" i="25"/>
  <c r="JF51" i="25"/>
  <c r="BY51" i="25" s="1"/>
  <c r="JW51" i="25"/>
  <c r="KU51" i="25" s="1"/>
  <c r="KM51" i="25"/>
  <c r="X52" i="25"/>
  <c r="GC51" i="25"/>
  <c r="GS51" i="25"/>
  <c r="HA51" i="25"/>
  <c r="HJ51" i="25"/>
  <c r="IH51" i="25" s="1"/>
  <c r="HZ51" i="25"/>
  <c r="IQ51" i="25"/>
  <c r="JG51" i="25"/>
  <c r="BZ51" i="25" s="1"/>
  <c r="JX51" i="25"/>
  <c r="KV51" i="25" s="1"/>
  <c r="KN51" i="25"/>
  <c r="GD51" i="25"/>
  <c r="GT51" i="25"/>
  <c r="HB51" i="25"/>
  <c r="HK51" i="25"/>
  <c r="II51" i="25" s="1"/>
  <c r="IA51" i="25"/>
  <c r="IR51" i="25"/>
  <c r="JH51" i="25"/>
  <c r="JY51" i="25"/>
  <c r="KW51" i="25" s="1"/>
  <c r="KO51" i="25"/>
  <c r="KR51" i="25"/>
  <c r="GE51" i="25"/>
  <c r="GU51" i="25"/>
  <c r="HC51" i="25"/>
  <c r="HL51" i="25"/>
  <c r="IJ51" i="25" s="1"/>
  <c r="IB51" i="25"/>
  <c r="IS51" i="25"/>
  <c r="JI51" i="25"/>
  <c r="CB51" i="25" s="1"/>
  <c r="JZ51" i="25"/>
  <c r="KX51" i="25" s="1"/>
  <c r="KP51" i="25"/>
  <c r="KB51" i="25"/>
  <c r="KZ51" i="25" s="1"/>
  <c r="GF51" i="25"/>
  <c r="GV51" i="25"/>
  <c r="HD51" i="25"/>
  <c r="HM51" i="25"/>
  <c r="IK51" i="25" s="1"/>
  <c r="IC51" i="25"/>
  <c r="IT51" i="25"/>
  <c r="JJ51" i="25"/>
  <c r="KA51" i="25"/>
  <c r="KY51" i="25" s="1"/>
  <c r="KQ51" i="25"/>
  <c r="GG51" i="25"/>
  <c r="GW51" i="25"/>
  <c r="HE51" i="25"/>
  <c r="HN51" i="25"/>
  <c r="IL51" i="25" s="1"/>
  <c r="ID51" i="25"/>
  <c r="JK51" i="25"/>
  <c r="CD51" i="25" s="1"/>
  <c r="HF51" i="25"/>
  <c r="KS51" i="25"/>
  <c r="HO51" i="25"/>
  <c r="IM51" i="25" s="1"/>
  <c r="IE51" i="25"/>
  <c r="IV51" i="25"/>
  <c r="GH51" i="25"/>
  <c r="JL51" i="25"/>
  <c r="GX51" i="25"/>
  <c r="KC51" i="25"/>
  <c r="LA51" i="25" s="1"/>
  <c r="DI50" i="25" l="1"/>
  <c r="EG50" i="25" s="1"/>
  <c r="CC51" i="25"/>
  <c r="FZ46" i="25"/>
  <c r="DU49" i="25"/>
  <c r="FA49" i="25" s="1"/>
  <c r="EA49" i="25"/>
  <c r="FG49" i="25" s="1"/>
  <c r="FS48" i="25"/>
  <c r="DE50" i="25"/>
  <c r="EC50" i="25" s="1"/>
  <c r="CY50" i="25"/>
  <c r="CA51" i="25"/>
  <c r="DT50" i="25"/>
  <c r="ER50" i="25" s="1"/>
  <c r="CE51" i="25"/>
  <c r="DX49" i="25"/>
  <c r="FD49" i="25" s="1"/>
  <c r="DO50" i="25"/>
  <c r="EM50" i="25" s="1"/>
  <c r="DL50" i="25"/>
  <c r="EJ50" i="25" s="1"/>
  <c r="FM49" i="25"/>
  <c r="FQ48" i="25"/>
  <c r="EW49" i="25"/>
  <c r="ET49" i="25"/>
  <c r="DV49" i="25"/>
  <c r="FB49" i="25" s="1"/>
  <c r="EU49" i="25"/>
  <c r="CQ50" i="25"/>
  <c r="CR50" i="25"/>
  <c r="DY49" i="25"/>
  <c r="FE49" i="25" s="1"/>
  <c r="DW49" i="25"/>
  <c r="FC49" i="25" s="1"/>
  <c r="CO50" i="25"/>
  <c r="DM50" i="25"/>
  <c r="EK50" i="25" s="1"/>
  <c r="FO49" i="25"/>
  <c r="FJ49" i="25"/>
  <c r="FU48" i="25"/>
  <c r="FK49" i="25"/>
  <c r="CX50" i="25"/>
  <c r="DQ50" i="25"/>
  <c r="EO50" i="25" s="1"/>
  <c r="EB49" i="25"/>
  <c r="FH49" i="25" s="1"/>
  <c r="DS50" i="25"/>
  <c r="EQ50" i="25" s="1"/>
  <c r="FP49" i="25"/>
  <c r="DZ49" i="25"/>
  <c r="FF49" i="25" s="1"/>
  <c r="DR50" i="25"/>
  <c r="EP50" i="25" s="1"/>
  <c r="CU50" i="25"/>
  <c r="EX49" i="25"/>
  <c r="EZ49" i="25"/>
  <c r="CT50" i="25"/>
  <c r="JN51" i="25"/>
  <c r="CG51" i="25" s="1"/>
  <c r="BI51" i="25"/>
  <c r="DM51" i="25" s="1"/>
  <c r="EK51" i="25" s="1"/>
  <c r="DP50" i="25"/>
  <c r="EN50" i="25" s="1"/>
  <c r="CS50" i="25"/>
  <c r="JR51" i="25"/>
  <c r="CK51" i="25" s="1"/>
  <c r="BM51" i="25"/>
  <c r="DI51" i="25" s="1"/>
  <c r="EG51" i="25" s="1"/>
  <c r="CZ50" i="25"/>
  <c r="JU51" i="25"/>
  <c r="CN51" i="25" s="1"/>
  <c r="BP51" i="25"/>
  <c r="DT51" i="25" s="1"/>
  <c r="ER51" i="25" s="1"/>
  <c r="JT51" i="25"/>
  <c r="CM51" i="25" s="1"/>
  <c r="BO51" i="25"/>
  <c r="JQ51" i="25"/>
  <c r="CJ51" i="25" s="1"/>
  <c r="BL51" i="25"/>
  <c r="DP51" i="25" s="1"/>
  <c r="EN51" i="25" s="1"/>
  <c r="DD50" i="25"/>
  <c r="DF50" i="25"/>
  <c r="ED50" i="25" s="1"/>
  <c r="DN50" i="25"/>
  <c r="EL50" i="25" s="1"/>
  <c r="JP51" i="25"/>
  <c r="CI51" i="25" s="1"/>
  <c r="BK51" i="25"/>
  <c r="JO51" i="25"/>
  <c r="CH51" i="25" s="1"/>
  <c r="BJ51" i="25"/>
  <c r="DN51" i="25" s="1"/>
  <c r="JS51" i="25"/>
  <c r="CL51" i="25" s="1"/>
  <c r="BN51" i="25"/>
  <c r="DJ51" i="25" s="1"/>
  <c r="EH51" i="25" s="1"/>
  <c r="FW48" i="25"/>
  <c r="FN49" i="25"/>
  <c r="FR48" i="25"/>
  <c r="FT48" i="25"/>
  <c r="FZ47" i="25"/>
  <c r="DB50" i="25"/>
  <c r="FV48" i="25"/>
  <c r="DC50" i="25"/>
  <c r="CW50" i="25"/>
  <c r="EV49" i="25"/>
  <c r="FX48" i="25"/>
  <c r="FL49" i="25"/>
  <c r="ES49" i="25"/>
  <c r="FI49" i="25"/>
  <c r="CP50" i="25"/>
  <c r="GD52" i="25"/>
  <c r="GT52" i="25"/>
  <c r="HB52" i="25"/>
  <c r="HK52" i="25"/>
  <c r="II52" i="25" s="1"/>
  <c r="IA52" i="25"/>
  <c r="IR52" i="25"/>
  <c r="JH52" i="25"/>
  <c r="JY52" i="25"/>
  <c r="KW52" i="25" s="1"/>
  <c r="KO52" i="25"/>
  <c r="GB52" i="25"/>
  <c r="GE52" i="25"/>
  <c r="GU52" i="25"/>
  <c r="HC52" i="25"/>
  <c r="HL52" i="25"/>
  <c r="IJ52" i="25" s="1"/>
  <c r="IB52" i="25"/>
  <c r="IS52" i="25"/>
  <c r="JI52" i="25"/>
  <c r="JZ52" i="25"/>
  <c r="KX52" i="25" s="1"/>
  <c r="KP52" i="25"/>
  <c r="GF52" i="25"/>
  <c r="GV52" i="25"/>
  <c r="HD52" i="25"/>
  <c r="HM52" i="25"/>
  <c r="IK52" i="25" s="1"/>
  <c r="IC52" i="25"/>
  <c r="IT52" i="25"/>
  <c r="JJ52" i="25"/>
  <c r="KA52" i="25"/>
  <c r="KY52" i="25" s="1"/>
  <c r="KQ52" i="25"/>
  <c r="GG52" i="25"/>
  <c r="GW52" i="25"/>
  <c r="HE52" i="25"/>
  <c r="HN52" i="25"/>
  <c r="IL52" i="25" s="1"/>
  <c r="ID52" i="25"/>
  <c r="IU52" i="25"/>
  <c r="JK52" i="25"/>
  <c r="KB52" i="25"/>
  <c r="KZ52" i="25" s="1"/>
  <c r="KR52" i="25"/>
  <c r="HI52" i="25"/>
  <c r="IG52" i="25" s="1"/>
  <c r="IP52" i="25"/>
  <c r="JW52" i="25"/>
  <c r="KU52" i="25" s="1"/>
  <c r="GH52" i="25"/>
  <c r="GX52" i="25"/>
  <c r="HF52" i="25"/>
  <c r="HO52" i="25"/>
  <c r="IM52" i="25" s="1"/>
  <c r="IE52" i="25"/>
  <c r="IV52" i="25"/>
  <c r="JL52" i="25"/>
  <c r="KC52" i="25"/>
  <c r="LA52" i="25" s="1"/>
  <c r="KS52" i="25"/>
  <c r="GZ52" i="25"/>
  <c r="AS52" i="25"/>
  <c r="GI52" i="25"/>
  <c r="GY52" i="25"/>
  <c r="HG52" i="25"/>
  <c r="HP52" i="25"/>
  <c r="IN52" i="25" s="1"/>
  <c r="IF52" i="25"/>
  <c r="IW52" i="25"/>
  <c r="JM52" i="25"/>
  <c r="CF52" i="25" s="1"/>
  <c r="KD52" i="25"/>
  <c r="LB52" i="25" s="1"/>
  <c r="KT52" i="25"/>
  <c r="GR52" i="25"/>
  <c r="JF52" i="25"/>
  <c r="X53" i="25"/>
  <c r="HY52" i="25"/>
  <c r="KM52" i="25"/>
  <c r="HA52" i="25"/>
  <c r="KN52" i="25"/>
  <c r="GC52" i="25"/>
  <c r="HJ52" i="25"/>
  <c r="IH52" i="25" s="1"/>
  <c r="HZ52" i="25"/>
  <c r="IQ52" i="25"/>
  <c r="JG52" i="25"/>
  <c r="GS52" i="25"/>
  <c r="JX52" i="25"/>
  <c r="KV52" i="25" s="1"/>
  <c r="DA50" i="25"/>
  <c r="CV50" i="25"/>
  <c r="EY49" i="25"/>
  <c r="CB52" i="25" l="1"/>
  <c r="BZ52" i="25"/>
  <c r="DW50" i="25"/>
  <c r="FC50" i="25" s="1"/>
  <c r="DU50" i="25"/>
  <c r="FA50" i="25" s="1"/>
  <c r="EA50" i="25"/>
  <c r="FG50" i="25" s="1"/>
  <c r="DZ50" i="25"/>
  <c r="FF50" i="25" s="1"/>
  <c r="CQ51" i="25"/>
  <c r="EU50" i="25"/>
  <c r="DK51" i="25"/>
  <c r="EI51" i="25" s="1"/>
  <c r="FK50" i="25"/>
  <c r="DX50" i="25"/>
  <c r="FD50" i="25" s="1"/>
  <c r="EV50" i="25"/>
  <c r="DS51" i="25"/>
  <c r="EQ51" i="25" s="1"/>
  <c r="CE52" i="25"/>
  <c r="CA52" i="25"/>
  <c r="CD52" i="25"/>
  <c r="BY52" i="25"/>
  <c r="CC52" i="25"/>
  <c r="FU49" i="25"/>
  <c r="FS49" i="25"/>
  <c r="FR49" i="25"/>
  <c r="DR51" i="25"/>
  <c r="EP51" i="25" s="1"/>
  <c r="EZ50" i="25"/>
  <c r="DQ51" i="25"/>
  <c r="EO51" i="25" s="1"/>
  <c r="EB50" i="25"/>
  <c r="FH50" i="25" s="1"/>
  <c r="CZ51" i="25"/>
  <c r="EY50" i="25"/>
  <c r="DB51" i="25"/>
  <c r="FO50" i="25"/>
  <c r="FL50" i="25"/>
  <c r="FP50" i="25"/>
  <c r="FX49" i="25"/>
  <c r="DG51" i="25"/>
  <c r="EE51" i="25" s="1"/>
  <c r="DF51" i="25"/>
  <c r="ED51" i="25" s="1"/>
  <c r="DA51" i="25"/>
  <c r="DC51" i="25"/>
  <c r="FN50" i="25"/>
  <c r="EX50" i="25"/>
  <c r="DY50" i="25"/>
  <c r="FE50" i="25" s="1"/>
  <c r="DE51" i="25"/>
  <c r="EC51" i="25" s="1"/>
  <c r="ES51" i="25" s="1"/>
  <c r="CP51" i="25"/>
  <c r="DO51" i="25"/>
  <c r="EM51" i="25" s="1"/>
  <c r="DD51" i="25"/>
  <c r="CW51" i="25"/>
  <c r="DH51" i="25"/>
  <c r="EF51" i="25" s="1"/>
  <c r="DL51" i="25"/>
  <c r="EJ51" i="25" s="1"/>
  <c r="JU52" i="25"/>
  <c r="CN52" i="25" s="1"/>
  <c r="BP52" i="25"/>
  <c r="DL52" i="25" s="1"/>
  <c r="EJ52" i="25" s="1"/>
  <c r="JR52" i="25"/>
  <c r="CK52" i="25" s="1"/>
  <c r="BM52" i="25"/>
  <c r="DQ52" i="25" s="1"/>
  <c r="EO52" i="25" s="1"/>
  <c r="FJ50" i="25"/>
  <c r="JS52" i="25"/>
  <c r="CL52" i="25" s="1"/>
  <c r="BN52" i="25"/>
  <c r="JQ52" i="25"/>
  <c r="CJ52" i="25" s="1"/>
  <c r="BL52" i="25"/>
  <c r="DV50" i="25"/>
  <c r="FB50" i="25" s="1"/>
  <c r="JT52" i="25"/>
  <c r="CM52" i="25" s="1"/>
  <c r="BO52" i="25"/>
  <c r="JP52" i="25"/>
  <c r="CI52" i="25" s="1"/>
  <c r="BK52" i="25"/>
  <c r="JO52" i="25"/>
  <c r="CH52" i="25" s="1"/>
  <c r="BJ52" i="25"/>
  <c r="DN52" i="25" s="1"/>
  <c r="JN52" i="25"/>
  <c r="CG52" i="25" s="1"/>
  <c r="BI52" i="25"/>
  <c r="CT51" i="25"/>
  <c r="ET50" i="25"/>
  <c r="FV49" i="25"/>
  <c r="ES50" i="25"/>
  <c r="FZ48" i="25"/>
  <c r="CV51" i="25"/>
  <c r="FT49" i="25"/>
  <c r="FQ49" i="25"/>
  <c r="FI50" i="25"/>
  <c r="FW49" i="25"/>
  <c r="EL51" i="25"/>
  <c r="CS51" i="25"/>
  <c r="CX51" i="25"/>
  <c r="GG53" i="25"/>
  <c r="GW53" i="25"/>
  <c r="HE53" i="25"/>
  <c r="HN53" i="25"/>
  <c r="IL53" i="25" s="1"/>
  <c r="ID53" i="25"/>
  <c r="IU53" i="25"/>
  <c r="JK53" i="25"/>
  <c r="KB53" i="25"/>
  <c r="KZ53" i="25" s="1"/>
  <c r="KR53" i="25"/>
  <c r="JZ53" i="25"/>
  <c r="KX53" i="25" s="1"/>
  <c r="GH53" i="25"/>
  <c r="GX53" i="25"/>
  <c r="HF53" i="25"/>
  <c r="HO53" i="25"/>
  <c r="IM53" i="25" s="1"/>
  <c r="IE53" i="25"/>
  <c r="IV53" i="25"/>
  <c r="JL53" i="25"/>
  <c r="KC53" i="25"/>
  <c r="LA53" i="25" s="1"/>
  <c r="KS53" i="25"/>
  <c r="IB53" i="25"/>
  <c r="AS53" i="25"/>
  <c r="GI53" i="25"/>
  <c r="GY53" i="25"/>
  <c r="HG53" i="25"/>
  <c r="HP53" i="25"/>
  <c r="IN53" i="25" s="1"/>
  <c r="IF53" i="25"/>
  <c r="IW53" i="25"/>
  <c r="JM53" i="25"/>
  <c r="KD53" i="25"/>
  <c r="LB53" i="25" s="1"/>
  <c r="KT53" i="25"/>
  <c r="IS53" i="25"/>
  <c r="GB53" i="25"/>
  <c r="GR53" i="25"/>
  <c r="GZ53" i="25"/>
  <c r="HI53" i="25"/>
  <c r="IG53" i="25" s="1"/>
  <c r="HY53" i="25"/>
  <c r="IP53" i="25"/>
  <c r="JF53" i="25"/>
  <c r="BY53" i="25" s="1"/>
  <c r="JW53" i="25"/>
  <c r="KU53" i="25" s="1"/>
  <c r="KM53" i="25"/>
  <c r="GU53" i="25"/>
  <c r="GC53" i="25"/>
  <c r="GS53" i="25"/>
  <c r="HA53" i="25"/>
  <c r="HJ53" i="25"/>
  <c r="IH53" i="25" s="1"/>
  <c r="HZ53" i="25"/>
  <c r="IQ53" i="25"/>
  <c r="JG53" i="25"/>
  <c r="JX53" i="25"/>
  <c r="KV53" i="25" s="1"/>
  <c r="KN53" i="25"/>
  <c r="GE53" i="25"/>
  <c r="GD53" i="25"/>
  <c r="GT53" i="25"/>
  <c r="HB53" i="25"/>
  <c r="HK53" i="25"/>
  <c r="II53" i="25" s="1"/>
  <c r="IA53" i="25"/>
  <c r="IR53" i="25"/>
  <c r="JH53" i="25"/>
  <c r="JY53" i="25"/>
  <c r="KW53" i="25" s="1"/>
  <c r="KO53" i="25"/>
  <c r="HC53" i="25"/>
  <c r="JI53" i="25"/>
  <c r="CB53" i="25" s="1"/>
  <c r="HL53" i="25"/>
  <c r="IJ53" i="25" s="1"/>
  <c r="KP53" i="25"/>
  <c r="HM53" i="25"/>
  <c r="IK53" i="25" s="1"/>
  <c r="GV53" i="25"/>
  <c r="KA53" i="25"/>
  <c r="KY53" i="25" s="1"/>
  <c r="IC53" i="25"/>
  <c r="IT53" i="25"/>
  <c r="JJ53" i="25"/>
  <c r="GF53" i="25"/>
  <c r="HD53" i="25"/>
  <c r="KQ53" i="25"/>
  <c r="CY51" i="25"/>
  <c r="EW50" i="25"/>
  <c r="CU51" i="25"/>
  <c r="CO51" i="25"/>
  <c r="CR51" i="25"/>
  <c r="FM50" i="25"/>
  <c r="DP52" i="25" l="1"/>
  <c r="EN52" i="25" s="1"/>
  <c r="CA53" i="25"/>
  <c r="CE53" i="25"/>
  <c r="DO52" i="25"/>
  <c r="EM52" i="25" s="1"/>
  <c r="EW51" i="25"/>
  <c r="DJ52" i="25"/>
  <c r="EH52" i="25" s="1"/>
  <c r="EA51" i="25"/>
  <c r="FS50" i="25"/>
  <c r="EV51" i="25"/>
  <c r="DM52" i="25"/>
  <c r="EK52" i="25" s="1"/>
  <c r="DZ51" i="25"/>
  <c r="FF51" i="25" s="1"/>
  <c r="EX51" i="25"/>
  <c r="DR52" i="25"/>
  <c r="DX51" i="25"/>
  <c r="FD51" i="25" s="1"/>
  <c r="DY51" i="25"/>
  <c r="FE51" i="25" s="1"/>
  <c r="FT50" i="25"/>
  <c r="BZ53" i="25"/>
  <c r="CD53" i="25"/>
  <c r="CC53" i="25"/>
  <c r="FN51" i="25"/>
  <c r="CF53" i="25"/>
  <c r="DA52" i="25"/>
  <c r="DI52" i="25"/>
  <c r="EG52" i="25" s="1"/>
  <c r="FW50" i="25"/>
  <c r="DV51" i="25"/>
  <c r="FB51" i="25" s="1"/>
  <c r="FL51" i="25"/>
  <c r="FV50" i="25"/>
  <c r="CT52" i="25"/>
  <c r="CU52" i="25"/>
  <c r="FX50" i="25"/>
  <c r="DW51" i="25"/>
  <c r="FC51" i="25" s="1"/>
  <c r="DS52" i="25"/>
  <c r="EQ52" i="25" s="1"/>
  <c r="DF52" i="25"/>
  <c r="ED52" i="25" s="1"/>
  <c r="CZ52" i="25"/>
  <c r="EZ51" i="25"/>
  <c r="EB51" i="25"/>
  <c r="FH51" i="25" s="1"/>
  <c r="CO52" i="25"/>
  <c r="FM51" i="25"/>
  <c r="DD52" i="25"/>
  <c r="DG52" i="25"/>
  <c r="EE52" i="25" s="1"/>
  <c r="CX52" i="25"/>
  <c r="DH52" i="25"/>
  <c r="EF52" i="25" s="1"/>
  <c r="FP51" i="25"/>
  <c r="DU51" i="25"/>
  <c r="FA51" i="25" s="1"/>
  <c r="DT52" i="25"/>
  <c r="EB52" i="25" s="1"/>
  <c r="CQ52" i="25"/>
  <c r="DE52" i="25"/>
  <c r="EC52" i="25" s="1"/>
  <c r="FR50" i="25"/>
  <c r="JO53" i="25"/>
  <c r="CH53" i="25" s="1"/>
  <c r="BJ53" i="25"/>
  <c r="JQ53" i="25"/>
  <c r="CJ53" i="25" s="1"/>
  <c r="BL53" i="25"/>
  <c r="DP53" i="25" s="1"/>
  <c r="EN53" i="25" s="1"/>
  <c r="JS53" i="25"/>
  <c r="CL53" i="25" s="1"/>
  <c r="BN53" i="25"/>
  <c r="JR53" i="25"/>
  <c r="CK53" i="25" s="1"/>
  <c r="BM53" i="25"/>
  <c r="JN53" i="25"/>
  <c r="CG53" i="25" s="1"/>
  <c r="BI53" i="25"/>
  <c r="DE53" i="25" s="1"/>
  <c r="EC53" i="25" s="1"/>
  <c r="DC52" i="25"/>
  <c r="DK52" i="25"/>
  <c r="EI52" i="25" s="1"/>
  <c r="JU53" i="25"/>
  <c r="CN53" i="25" s="1"/>
  <c r="BP53" i="25"/>
  <c r="FG51" i="25"/>
  <c r="JP53" i="25"/>
  <c r="CI53" i="25" s="1"/>
  <c r="BK53" i="25"/>
  <c r="JT53" i="25"/>
  <c r="CM53" i="25" s="1"/>
  <c r="BO53" i="25"/>
  <c r="DK53" i="25" s="1"/>
  <c r="EI53" i="25" s="1"/>
  <c r="FZ49" i="25"/>
  <c r="FQ50" i="25"/>
  <c r="CS52" i="25"/>
  <c r="CR52" i="25"/>
  <c r="CY52" i="25"/>
  <c r="FK51" i="25"/>
  <c r="DB52" i="25"/>
  <c r="CV52" i="25"/>
  <c r="FO51" i="25"/>
  <c r="EY51" i="25"/>
  <c r="FU50" i="25"/>
  <c r="CP52" i="25"/>
  <c r="EL52" i="25"/>
  <c r="FI51" i="25"/>
  <c r="FJ51" i="25"/>
  <c r="ET51" i="25"/>
  <c r="CW52" i="25"/>
  <c r="EU51" i="25"/>
  <c r="DO53" i="25" l="1"/>
  <c r="EM53" i="25" s="1"/>
  <c r="DZ52" i="25"/>
  <c r="EV52" i="25"/>
  <c r="FV51" i="25"/>
  <c r="FT51" i="25"/>
  <c r="EW52" i="25"/>
  <c r="FX51" i="25"/>
  <c r="DY52" i="25"/>
  <c r="FE52" i="25" s="1"/>
  <c r="DN53" i="25"/>
  <c r="EL53" i="25" s="1"/>
  <c r="DF53" i="25"/>
  <c r="CU53" i="25"/>
  <c r="FU51" i="25"/>
  <c r="EP52" i="25"/>
  <c r="FN52" i="25" s="1"/>
  <c r="FL52" i="25"/>
  <c r="DQ53" i="25"/>
  <c r="EO53" i="25" s="1"/>
  <c r="DM53" i="25"/>
  <c r="EK53" i="25" s="1"/>
  <c r="DX52" i="25"/>
  <c r="FD52" i="25" s="1"/>
  <c r="FM52" i="25"/>
  <c r="CX53" i="25"/>
  <c r="ES52" i="25"/>
  <c r="ET52" i="25"/>
  <c r="EY52" i="25"/>
  <c r="DH53" i="25"/>
  <c r="EF53" i="25" s="1"/>
  <c r="EU52" i="25"/>
  <c r="DW52" i="25"/>
  <c r="FC52" i="25" s="1"/>
  <c r="DG53" i="25"/>
  <c r="EE53" i="25" s="1"/>
  <c r="DI53" i="25"/>
  <c r="EG53" i="25" s="1"/>
  <c r="ER52" i="25"/>
  <c r="EZ52" i="25" s="1"/>
  <c r="DS53" i="25"/>
  <c r="EQ53" i="25" s="1"/>
  <c r="EY53" i="25" s="1"/>
  <c r="FI52" i="25"/>
  <c r="FK52" i="25"/>
  <c r="CO53" i="25"/>
  <c r="CP53" i="25"/>
  <c r="CQ53" i="25"/>
  <c r="DV52" i="25"/>
  <c r="FB52" i="25" s="1"/>
  <c r="FO52" i="25"/>
  <c r="CY53" i="25"/>
  <c r="CR53" i="25"/>
  <c r="DU52" i="25"/>
  <c r="FA52" i="25" s="1"/>
  <c r="EA52" i="25"/>
  <c r="FG52" i="25" s="1"/>
  <c r="CS53" i="25"/>
  <c r="DD53" i="25"/>
  <c r="DB53" i="25"/>
  <c r="DC53" i="25"/>
  <c r="DR53" i="25"/>
  <c r="EP53" i="25" s="1"/>
  <c r="DJ53" i="25"/>
  <c r="EH53" i="25" s="1"/>
  <c r="DT53" i="25"/>
  <c r="ER53" i="25" s="1"/>
  <c r="CT53" i="25"/>
  <c r="DL53" i="25"/>
  <c r="EJ53" i="25" s="1"/>
  <c r="FZ50" i="25"/>
  <c r="FW51" i="25"/>
  <c r="FS51" i="25"/>
  <c r="FQ51" i="25"/>
  <c r="FR51" i="25"/>
  <c r="CW53" i="25"/>
  <c r="DA53" i="25"/>
  <c r="FJ52" i="25"/>
  <c r="CZ53" i="25"/>
  <c r="CV53" i="25"/>
  <c r="FU52" i="25" l="1"/>
  <c r="DV53" i="25"/>
  <c r="EW53" i="25"/>
  <c r="DX53" i="25"/>
  <c r="FD53" i="25" s="1"/>
  <c r="ED53" i="25"/>
  <c r="ET53" i="25" s="1"/>
  <c r="EX52" i="25"/>
  <c r="FF52" i="25"/>
  <c r="FT52" i="25"/>
  <c r="EA53" i="25"/>
  <c r="FG53" i="25" s="1"/>
  <c r="DU53" i="25"/>
  <c r="FA53" i="25" s="1"/>
  <c r="FH52" i="25"/>
  <c r="EV53" i="25"/>
  <c r="DW53" i="25"/>
  <c r="FC53" i="25" s="1"/>
  <c r="EU53" i="25"/>
  <c r="DY53" i="25"/>
  <c r="FE53" i="25" s="1"/>
  <c r="FW52" i="25"/>
  <c r="FP52" i="25"/>
  <c r="FQ52" i="25"/>
  <c r="DZ53" i="25"/>
  <c r="FF53" i="25" s="1"/>
  <c r="FS52" i="25"/>
  <c r="FK53" i="25"/>
  <c r="FL53" i="25"/>
  <c r="EZ53" i="25"/>
  <c r="EB53" i="25"/>
  <c r="FH53" i="25" s="1"/>
  <c r="FP53" i="25"/>
  <c r="FN53" i="25"/>
  <c r="FR52" i="25"/>
  <c r="EX53" i="25"/>
  <c r="FO53" i="25"/>
  <c r="FM53" i="25"/>
  <c r="FZ51" i="25"/>
  <c r="FI53" i="25"/>
  <c r="ES53" i="25"/>
  <c r="FJ53" i="25" l="1"/>
  <c r="FB53" i="25"/>
  <c r="FX52" i="25"/>
  <c r="FV52" i="25"/>
  <c r="FT53" i="25"/>
  <c r="FS53" i="25"/>
  <c r="FX53" i="25"/>
  <c r="FV53" i="25"/>
  <c r="FW53" i="25"/>
  <c r="FU53" i="25"/>
  <c r="FQ53" i="25"/>
  <c r="FR53" i="25" l="1"/>
  <c r="FZ53" i="25" s="1"/>
  <c r="FZ52" i="25"/>
</calcChain>
</file>

<file path=xl/sharedStrings.xml><?xml version="1.0" encoding="utf-8"?>
<sst xmlns="http://schemas.openxmlformats.org/spreadsheetml/2006/main" count="329" uniqueCount="121">
  <si>
    <t>Revision:</t>
  </si>
  <si>
    <t>Date:</t>
  </si>
  <si>
    <t>in</t>
  </si>
  <si>
    <t>Author:</t>
  </si>
  <si>
    <t>Document Number:</t>
  </si>
  <si>
    <t>Check:</t>
  </si>
  <si>
    <t>Revision Level :</t>
  </si>
  <si>
    <t>Page:</t>
  </si>
  <si>
    <t>Report:</t>
  </si>
  <si>
    <t>Section:</t>
  </si>
  <si>
    <t xml:space="preserve"> </t>
  </si>
  <si>
    <t>D =</t>
  </si>
  <si>
    <t>R. Abbott</t>
  </si>
  <si>
    <t>IR</t>
  </si>
  <si>
    <t>t₁ =</t>
  </si>
  <si>
    <t>t₂ =</t>
  </si>
  <si>
    <t>h =</t>
  </si>
  <si>
    <r>
      <t>ν</t>
    </r>
    <r>
      <rPr>
        <vertAlign val="subscript"/>
        <sz val="10"/>
        <rFont val="Calibri"/>
        <family val="2"/>
        <scheme val="minor"/>
      </rPr>
      <t>ab1</t>
    </r>
    <r>
      <rPr>
        <sz val="10"/>
        <rFont val="Calibri"/>
        <family val="2"/>
        <scheme val="minor"/>
      </rPr>
      <t xml:space="preserve"> =</t>
    </r>
  </si>
  <si>
    <r>
      <t>ν</t>
    </r>
    <r>
      <rPr>
        <vertAlign val="subscript"/>
        <sz val="10"/>
        <rFont val="Calibri"/>
        <family val="2"/>
        <scheme val="minor"/>
      </rPr>
      <t>ba1</t>
    </r>
    <r>
      <rPr>
        <sz val="10"/>
        <rFont val="Calibri"/>
        <family val="2"/>
        <scheme val="minor"/>
      </rPr>
      <t xml:space="preserve"> =</t>
    </r>
  </si>
  <si>
    <r>
      <t>ν</t>
    </r>
    <r>
      <rPr>
        <vertAlign val="subscript"/>
        <sz val="10"/>
        <rFont val="Calibri"/>
        <family val="2"/>
        <scheme val="minor"/>
      </rPr>
      <t>ab2</t>
    </r>
    <r>
      <rPr>
        <sz val="10"/>
        <rFont val="Calibri"/>
        <family val="2"/>
        <scheme val="minor"/>
      </rPr>
      <t xml:space="preserve"> =</t>
    </r>
  </si>
  <si>
    <r>
      <t>ν</t>
    </r>
    <r>
      <rPr>
        <vertAlign val="subscript"/>
        <sz val="10"/>
        <rFont val="Calibri"/>
        <family val="2"/>
        <scheme val="minor"/>
      </rPr>
      <t>ba2</t>
    </r>
    <r>
      <rPr>
        <sz val="10"/>
        <rFont val="Calibri"/>
        <family val="2"/>
        <scheme val="minor"/>
      </rPr>
      <t xml:space="preserve"> =</t>
    </r>
  </si>
  <si>
    <r>
      <t>ν</t>
    </r>
    <r>
      <rPr>
        <vertAlign val="subscript"/>
        <sz val="10"/>
        <rFont val="Calibri"/>
        <family val="2"/>
        <scheme val="minor"/>
      </rPr>
      <t>abC</t>
    </r>
    <r>
      <rPr>
        <sz val="10"/>
        <rFont val="Calibri"/>
        <family val="2"/>
        <scheme val="minor"/>
      </rPr>
      <t xml:space="preserve"> =</t>
    </r>
  </si>
  <si>
    <r>
      <t>ν</t>
    </r>
    <r>
      <rPr>
        <vertAlign val="subscript"/>
        <sz val="10"/>
        <rFont val="Calibri"/>
        <family val="2"/>
        <scheme val="minor"/>
      </rPr>
      <t>baC</t>
    </r>
    <r>
      <rPr>
        <sz val="10"/>
        <rFont val="Calibri"/>
        <family val="2"/>
        <scheme val="minor"/>
      </rPr>
      <t xml:space="preserve"> =</t>
    </r>
  </si>
  <si>
    <r>
      <t>t</t>
    </r>
    <r>
      <rPr>
        <vertAlign val="subscript"/>
        <sz val="10"/>
        <rFont val="Calibri"/>
        <family val="2"/>
        <scheme val="minor"/>
      </rPr>
      <t>C</t>
    </r>
    <r>
      <rPr>
        <sz val="10"/>
        <rFont val="Calibri"/>
        <family val="2"/>
        <scheme val="minor"/>
      </rPr>
      <t xml:space="preserve"> =</t>
    </r>
  </si>
  <si>
    <t>λ₁ =</t>
  </si>
  <si>
    <t>λ₂ =</t>
  </si>
  <si>
    <r>
      <t>λ</t>
    </r>
    <r>
      <rPr>
        <vertAlign val="subscript"/>
        <sz val="10"/>
        <rFont val="Calibri"/>
        <family val="2"/>
        <scheme val="minor"/>
      </rPr>
      <t>C</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</si>
  <si>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</si>
  <si>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Total Report Pages:</t>
  </si>
  <si>
    <t xml:space="preserve">Page </t>
  </si>
  <si>
    <t>Title</t>
  </si>
  <si>
    <t>Sub</t>
  </si>
  <si>
    <t>Fig</t>
  </si>
  <si>
    <t>Table</t>
  </si>
  <si>
    <t>Running Counts</t>
  </si>
  <si>
    <t>No</t>
  </si>
  <si>
    <t>20/10/2013</t>
  </si>
  <si>
    <t>Section Number:</t>
  </si>
  <si>
    <t>Sheet Name</t>
  </si>
  <si>
    <t>IMPORTANT INFORMATION</t>
  </si>
  <si>
    <t>Report Title:</t>
  </si>
  <si>
    <t>Title:</t>
  </si>
  <si>
    <t>About us:</t>
  </si>
  <si>
    <t xml:space="preserve"> spreadsheets@abbottaerospace.com</t>
  </si>
  <si>
    <t>Proprietary information:</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</si>
  <si>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</si>
  <si>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</si>
  <si>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</si>
  <si>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</si>
  <si>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</si>
  <si>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</si>
  <si>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</si>
  <si>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</si>
  <si>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</si>
  <si>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</si>
  <si>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</si>
  <si>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</si>
  <si>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</si>
  <si>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</si>
  <si>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</si>
  <si>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V =</t>
  </si>
  <si>
    <t>b =</t>
  </si>
  <si>
    <t>(NASA CR-1457, 1969)</t>
  </si>
  <si>
    <r>
      <t>E'</t>
    </r>
    <r>
      <rPr>
        <vertAlign val="subscript"/>
        <sz val="10"/>
        <rFont val="Calibri"/>
        <family val="2"/>
        <scheme val="minor"/>
      </rPr>
      <t>1a</t>
    </r>
    <r>
      <rPr>
        <sz val="10"/>
        <rFont val="Calibri"/>
        <family val="2"/>
        <scheme val="minor"/>
      </rPr>
      <t xml:space="preserve"> =</t>
    </r>
  </si>
  <si>
    <r>
      <t>E'</t>
    </r>
    <r>
      <rPr>
        <vertAlign val="subscript"/>
        <sz val="10"/>
        <rFont val="Calibri"/>
        <family val="2"/>
        <scheme val="minor"/>
      </rPr>
      <t>1b</t>
    </r>
    <r>
      <rPr>
        <sz val="10"/>
        <rFont val="Calibri"/>
        <family val="2"/>
        <scheme val="minor"/>
      </rPr>
      <t xml:space="preserve"> =</t>
    </r>
  </si>
  <si>
    <r>
      <t>E'</t>
    </r>
    <r>
      <rPr>
        <vertAlign val="subscript"/>
        <sz val="10"/>
        <rFont val="Calibri"/>
        <family val="2"/>
        <scheme val="minor"/>
      </rPr>
      <t>2a</t>
    </r>
    <r>
      <rPr>
        <sz val="10"/>
        <rFont val="Calibri"/>
        <family val="2"/>
        <scheme val="minor"/>
      </rPr>
      <t xml:space="preserve"> =</t>
    </r>
  </si>
  <si>
    <r>
      <t>E'</t>
    </r>
    <r>
      <rPr>
        <vertAlign val="subscript"/>
        <sz val="10"/>
        <rFont val="Calibri"/>
        <family val="2"/>
        <scheme val="minor"/>
      </rPr>
      <t>2b</t>
    </r>
    <r>
      <rPr>
        <sz val="10"/>
        <rFont val="Calibri"/>
        <family val="2"/>
        <scheme val="minor"/>
      </rPr>
      <t xml:space="preserve"> =</t>
    </r>
  </si>
  <si>
    <t>A₁ =</t>
  </si>
  <si>
    <t>A₂ =</t>
  </si>
  <si>
    <r>
      <t>G</t>
    </r>
    <r>
      <rPr>
        <vertAlign val="subscript"/>
        <sz val="10"/>
        <rFont val="Calibri"/>
        <family val="2"/>
        <scheme val="minor"/>
      </rPr>
      <t>ca</t>
    </r>
    <r>
      <rPr>
        <sz val="10"/>
        <rFont val="Calibri"/>
        <family val="2"/>
        <scheme val="minor"/>
      </rPr>
      <t xml:space="preserve"> =</t>
    </r>
  </si>
  <si>
    <r>
      <t>G</t>
    </r>
    <r>
      <rPr>
        <vertAlign val="subscript"/>
        <sz val="10"/>
        <rFont val="Calibri"/>
        <family val="2"/>
        <scheme val="minor"/>
      </rPr>
      <t>cb</t>
    </r>
    <r>
      <rPr>
        <sz val="10"/>
        <rFont val="Calibri"/>
        <family val="2"/>
        <scheme val="minor"/>
      </rPr>
      <t xml:space="preserve"> =</t>
    </r>
  </si>
  <si>
    <t>R =</t>
  </si>
  <si>
    <t>T =</t>
  </si>
  <si>
    <t>a =</t>
  </si>
  <si>
    <t>n =</t>
  </si>
  <si>
    <t>All Simply Supported</t>
  </si>
  <si>
    <t>Loaded Edges Simply Supported - Sides Clamped</t>
  </si>
  <si>
    <t>Loaded Edges Clamped - Sides Simply Supported</t>
  </si>
  <si>
    <t>All Edges Clamped</t>
  </si>
  <si>
    <t>α₁ =</t>
  </si>
  <si>
    <t>α₂ =</t>
  </si>
  <si>
    <t>β₁ =</t>
  </si>
  <si>
    <t>γ₁ =</t>
  </si>
  <si>
    <r>
      <t>G</t>
    </r>
    <r>
      <rPr>
        <vertAlign val="subscript"/>
        <sz val="10"/>
        <rFont val="Calibri"/>
        <family val="2"/>
        <scheme val="minor"/>
      </rPr>
      <t>1ba</t>
    </r>
    <r>
      <rPr>
        <sz val="10"/>
        <rFont val="Calibri"/>
        <family val="2"/>
        <scheme val="minor"/>
      </rPr>
      <t xml:space="preserve"> =</t>
    </r>
  </si>
  <si>
    <r>
      <t>G</t>
    </r>
    <r>
      <rPr>
        <vertAlign val="subscript"/>
        <sz val="10"/>
        <rFont val="Calibri"/>
        <family val="2"/>
        <scheme val="minor"/>
      </rPr>
      <t>2ba</t>
    </r>
    <r>
      <rPr>
        <sz val="10"/>
        <rFont val="Calibri"/>
        <family val="2"/>
        <scheme val="minor"/>
      </rPr>
      <t xml:space="preserve"> =</t>
    </r>
  </si>
  <si>
    <t>γ₂ =</t>
  </si>
  <si>
    <t>β2 =</t>
  </si>
  <si>
    <r>
      <t>Q</t>
    </r>
    <r>
      <rPr>
        <vertAlign val="subscript"/>
        <sz val="10"/>
        <rFont val="Calibri"/>
        <family val="2"/>
        <scheme val="minor"/>
      </rPr>
      <t>1</t>
    </r>
    <r>
      <rPr>
        <sz val="10"/>
        <rFont val="Calibri"/>
        <family val="2"/>
        <scheme val="minor"/>
      </rPr>
      <t xml:space="preserve"> =</t>
    </r>
  </si>
  <si>
    <r>
      <t>Q</t>
    </r>
    <r>
      <rPr>
        <vertAlign val="subscript"/>
        <sz val="10"/>
        <rFont val="Calibri"/>
        <family val="2"/>
        <scheme val="minor"/>
      </rPr>
      <t>2</t>
    </r>
    <r>
      <rPr>
        <sz val="10"/>
        <rFont val="Calibri"/>
        <family val="2"/>
        <scheme val="minor"/>
      </rPr>
      <t xml:space="preserve"> =</t>
    </r>
  </si>
  <si>
    <r>
      <t>B</t>
    </r>
    <r>
      <rPr>
        <vertAlign val="subscript"/>
        <sz val="10"/>
        <rFont val="Calibri"/>
        <family val="2"/>
        <scheme val="minor"/>
      </rPr>
      <t>12</t>
    </r>
    <r>
      <rPr>
        <sz val="10"/>
        <rFont val="Calibri"/>
        <family val="2"/>
        <scheme val="minor"/>
      </rPr>
      <t xml:space="preserve"> =</t>
    </r>
  </si>
  <si>
    <r>
      <t>K</t>
    </r>
    <r>
      <rPr>
        <vertAlign val="subscript"/>
        <sz val="10"/>
        <rFont val="Calibri"/>
        <family val="2"/>
        <scheme val="minor"/>
      </rPr>
      <t>1</t>
    </r>
    <r>
      <rPr>
        <sz val="10"/>
        <rFont val="Calibri"/>
        <family val="2"/>
        <scheme val="minor"/>
      </rPr>
      <t xml:space="preserve"> =</t>
    </r>
  </si>
  <si>
    <r>
      <t>K</t>
    </r>
    <r>
      <rPr>
        <vertAlign val="subscript"/>
        <sz val="10"/>
        <rFont val="Calibri"/>
        <family val="2"/>
        <scheme val="minor"/>
      </rPr>
      <t>2</t>
    </r>
    <r>
      <rPr>
        <sz val="10"/>
        <rFont val="Calibri"/>
        <family val="2"/>
        <scheme val="minor"/>
      </rPr>
      <t xml:space="preserve"> =</t>
    </r>
  </si>
  <si>
    <r>
      <t>B</t>
    </r>
    <r>
      <rPr>
        <vertAlign val="subscript"/>
        <sz val="10"/>
        <rFont val="Calibri"/>
        <family val="2"/>
        <scheme val="minor"/>
      </rPr>
      <t>1</t>
    </r>
    <r>
      <rPr>
        <sz val="10"/>
        <rFont val="Calibri"/>
        <family val="2"/>
        <scheme val="minor"/>
      </rPr>
      <t xml:space="preserve"> =</t>
    </r>
  </si>
  <si>
    <r>
      <t>B</t>
    </r>
    <r>
      <rPr>
        <vertAlign val="subscript"/>
        <sz val="10"/>
        <rFont val="Calibri"/>
        <family val="2"/>
        <scheme val="minor"/>
      </rPr>
      <t>2</t>
    </r>
    <r>
      <rPr>
        <sz val="10"/>
        <rFont val="Calibri"/>
        <family val="2"/>
        <scheme val="minor"/>
      </rPr>
      <t xml:space="preserve"> =</t>
    </r>
  </si>
  <si>
    <t>ψ₁ =</t>
  </si>
  <si>
    <t>ψ₂ =</t>
  </si>
  <si>
    <t>ψ₃ =</t>
  </si>
  <si>
    <r>
      <t>K</t>
    </r>
    <r>
      <rPr>
        <vertAlign val="subscript"/>
        <sz val="10"/>
        <rFont val="Calibri"/>
        <family val="2"/>
        <scheme val="minor"/>
      </rPr>
      <t>M</t>
    </r>
    <r>
      <rPr>
        <sz val="10"/>
        <rFont val="Calibri"/>
        <family val="2"/>
        <scheme val="minor"/>
      </rPr>
      <t xml:space="preserve"> =</t>
    </r>
  </si>
  <si>
    <t>a/b =</t>
  </si>
  <si>
    <t>a/b</t>
  </si>
  <si>
    <t>V = 0.00</t>
  </si>
  <si>
    <t>V = 0.05</t>
  </si>
  <si>
    <t>V = 0.10</t>
  </si>
  <si>
    <t>V = 0.20</t>
  </si>
  <si>
    <t>V = 0.40</t>
  </si>
  <si>
    <t>V = 0.80</t>
  </si>
  <si>
    <t>V = 1.00</t>
  </si>
  <si>
    <t>psi</t>
  </si>
  <si>
    <t>Face Sheet 1:</t>
  </si>
  <si>
    <t>Face Sheet 2</t>
  </si>
  <si>
    <t>Derived Stiffness Parameters</t>
  </si>
  <si>
    <t>β₂ =</t>
  </si>
  <si>
    <t>Panel:</t>
  </si>
  <si>
    <t>Core:</t>
  </si>
  <si>
    <t>Panel Edge Condition:</t>
  </si>
  <si>
    <t>AA-SM-102-003</t>
  </si>
  <si>
    <t>DETERMINATION OF KM FOR PANEL COMPRESSION BUCKLING</t>
  </si>
  <si>
    <t>(FPL-070, 1964)</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</si>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</sst>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
    <numFmt numFmtId="168" formatCode="0.000000"/>
  </numFmts>
  <fonts count="20" x14ac:knownFonts="1">
    <font>
      <sz val="10"/>
      <name val="Calibri"/>
      <family val="2"/>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vertAlign val="subscript"/>
      <sz val="10"/>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b/>
      <i/>
      <sz val="9"/>
      <name val="Calibri"/>
      <family val="2"/>
      <scheme val="minor"/>
    </font>
    <font>
      <u/>
      <sz val="10"/>
      <color theme="10"/>
      <name val="Arial"/>
      <family val="2"/>
    </font>
    <font>
      <u/>
      <sz val="10"/>
      <color theme="10"/>
      <name val="Calibri"/>
      <family val="2"/>
      <scheme val="minor"/>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1">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3"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3" fillId="0" borderId="0" applyNumberFormat="0" applyFill="0" applyBorder="0" applyAlignment="0" applyProtection="0">
      <alignment vertical="top"/>
      <protection locked="0"/>
    </xf>
    <xf numFmtId="0" fontId="19" fillId="0" borderId="0"/>
  </cellStyleXfs>
  <cellXfs count="145">
    <xf numFmtId="0" fontId="0" fillId="0" borderId="0" xfId="0"/>
    <xf numFmtId="0" fontId="3" fillId="0" borderId="0" xfId="0"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4" fillId="0" borderId="0" xfId="0" applyFont="1" applyProtection="1"/>
    <xf numFmtId="0" fontId="3" fillId="0" borderId="0" xfId="0" applyFont="1" applyAlignment="1" applyProtection="1">
      <alignment horizontal="center"/>
    </xf>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165" fontId="3" fillId="0" borderId="0" xfId="0" applyNumberFormat="1" applyFont="1" applyAlignment="1" applyProtection="1">
      <alignment horizontal="center"/>
    </xf>
    <xf numFmtId="9" fontId="3" fillId="0" borderId="0" xfId="1" applyFont="1" applyBorder="1" applyAlignment="1" applyProtection="1">
      <alignment horizontal="center"/>
    </xf>
    <xf numFmtId="0" fontId="3" fillId="0" borderId="0" xfId="0" applyFont="1" applyFill="1" applyBorder="1" applyAlignment="1" applyProtection="1">
      <alignment horizontal="left"/>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0" fontId="3" fillId="0" borderId="0" xfId="0" applyFont="1" applyBorder="1" applyAlignment="1" applyProtection="1">
      <protection locked="0"/>
    </xf>
    <xf numFmtId="0" fontId="3" fillId="0" borderId="0" xfId="0" applyFont="1" applyBorder="1" applyAlignment="1" applyProtection="1">
      <alignment horizontal="left"/>
      <protection locked="0"/>
    </xf>
    <xf numFmtId="167" fontId="3" fillId="0" borderId="0" xfId="0" applyNumberFormat="1" applyFont="1" applyBorder="1" applyProtection="1"/>
    <xf numFmtId="0" fontId="3" fillId="0" borderId="0" xfId="0" applyFont="1" applyFill="1" applyBorder="1" applyProtection="1">
      <protection locked="0"/>
    </xf>
    <xf numFmtId="0" fontId="3" fillId="0" borderId="0" xfId="0" applyFont="1" applyFill="1" applyBorder="1" applyAlignment="1" applyProtection="1">
      <alignment horizontal="right"/>
      <protection locked="0"/>
    </xf>
    <xf numFmtId="0" fontId="3" fillId="0" borderId="0" xfId="0" applyFont="1" applyFill="1" applyBorder="1" applyProtection="1"/>
    <xf numFmtId="1" fontId="3" fillId="0" borderId="0" xfId="0" applyNumberFormat="1" applyFont="1" applyBorder="1" applyAlignment="1" applyProtection="1">
      <alignment horizontal="right"/>
      <protection locked="0"/>
    </xf>
    <xf numFmtId="0" fontId="8" fillId="0" borderId="0" xfId="0" applyFont="1" applyBorder="1" applyProtection="1"/>
    <xf numFmtId="164" fontId="8" fillId="0" borderId="0" xfId="0" applyNumberFormat="1" applyFont="1" applyBorder="1" applyProtection="1"/>
    <xf numFmtId="2" fontId="8" fillId="0" borderId="0" xfId="0" applyNumberFormat="1" applyFont="1" applyBorder="1" applyProtection="1"/>
    <xf numFmtId="0" fontId="3" fillId="0" borderId="0" xfId="4" applyFont="1" applyProtection="1">
      <protection locked="0"/>
    </xf>
    <xf numFmtId="0" fontId="3" fillId="0" borderId="0" xfId="4" applyFont="1" applyAlignment="1" applyProtection="1">
      <alignment horizontal="right"/>
      <protection locked="0"/>
    </xf>
    <xf numFmtId="0" fontId="10" fillId="0" borderId="0" xfId="4" applyFont="1" applyProtection="1">
      <protection locked="0"/>
    </xf>
    <xf numFmtId="0" fontId="10"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10"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1"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2" fillId="0" borderId="0" xfId="4" applyFont="1"/>
    <xf numFmtId="0" fontId="3" fillId="0" borderId="0" xfId="4" applyFont="1" applyBorder="1" applyAlignment="1"/>
    <xf numFmtId="0" fontId="12" fillId="0" borderId="0" xfId="4" applyFont="1" applyBorder="1" applyAlignme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4" fillId="0" borderId="0" xfId="0" applyFont="1" applyAlignment="1">
      <alignment horizontal="center"/>
    </xf>
    <xf numFmtId="0" fontId="15" fillId="0" borderId="0" xfId="6" applyFont="1" applyBorder="1" applyAlignment="1" applyProtection="1">
      <alignment horizontal="center"/>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3" fillId="0" borderId="0" xfId="2" applyFont="1"/>
    <xf numFmtId="0" fontId="3" fillId="0" borderId="3" xfId="0" applyFont="1" applyBorder="1" applyAlignment="1">
      <alignment horizontal="center"/>
    </xf>
    <xf numFmtId="165" fontId="3" fillId="0" borderId="0" xfId="0" applyNumberFormat="1" applyFont="1" applyBorder="1" applyProtection="1"/>
    <xf numFmtId="1" fontId="3" fillId="0" borderId="0" xfId="0" applyNumberFormat="1" applyFont="1" applyBorder="1" applyAlignment="1" applyProtection="1">
      <protection locked="0"/>
    </xf>
    <xf numFmtId="1" fontId="3" fillId="0" borderId="0" xfId="0" applyNumberFormat="1" applyFont="1" applyBorder="1" applyAlignment="1" applyProtection="1">
      <alignment horizontal="right"/>
    </xf>
    <xf numFmtId="1" fontId="3"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left"/>
      <protection locked="0"/>
    </xf>
    <xf numFmtId="2" fontId="3" fillId="0" borderId="0" xfId="0" applyNumberFormat="1" applyFont="1" applyAlignment="1" applyProtection="1">
      <alignment horizontal="center"/>
    </xf>
    <xf numFmtId="2" fontId="3" fillId="0" borderId="0" xfId="0" applyNumberFormat="1" applyFont="1" applyAlignment="1" applyProtection="1"/>
    <xf numFmtId="0" fontId="4" fillId="0" borderId="0" xfId="0" applyFont="1" applyBorder="1" applyAlignment="1" applyProtection="1">
      <alignment horizontal="left"/>
    </xf>
    <xf numFmtId="165" fontId="3" fillId="0" borderId="0" xfId="0" applyNumberFormat="1" applyFont="1" applyAlignment="1" applyProtection="1">
      <alignment horizontal="right"/>
    </xf>
    <xf numFmtId="0" fontId="8" fillId="0" borderId="0" xfId="0" applyFont="1" applyFill="1" applyBorder="1" applyProtection="1"/>
    <xf numFmtId="0" fontId="4" fillId="0" borderId="0" xfId="0" applyFont="1" applyBorder="1" applyAlignment="1" applyProtection="1">
      <alignment horizontal="left"/>
      <protection locked="0"/>
    </xf>
    <xf numFmtId="0" fontId="3" fillId="0" borderId="3" xfId="0" applyFont="1" applyBorder="1" applyAlignment="1" applyProtection="1"/>
    <xf numFmtId="0" fontId="3" fillId="0" borderId="4" xfId="0" applyFont="1" applyBorder="1" applyAlignment="1" applyProtection="1"/>
    <xf numFmtId="167" fontId="3" fillId="0" borderId="0" xfId="0" applyNumberFormat="1" applyFont="1" applyBorder="1" applyAlignment="1" applyProtection="1"/>
    <xf numFmtId="1" fontId="3" fillId="0" borderId="0" xfId="0" applyNumberFormat="1" applyFont="1" applyBorder="1" applyAlignment="1" applyProtection="1"/>
    <xf numFmtId="164" fontId="3" fillId="0" borderId="0" xfId="0" applyNumberFormat="1" applyFont="1" applyBorder="1" applyAlignment="1" applyProtection="1"/>
    <xf numFmtId="166" fontId="3" fillId="0" borderId="0" xfId="0" applyNumberFormat="1" applyFont="1" applyBorder="1" applyAlignment="1" applyProtection="1"/>
    <xf numFmtId="9" fontId="3" fillId="0" borderId="0" xfId="1" applyFont="1" applyBorder="1" applyAlignment="1" applyProtection="1"/>
    <xf numFmtId="2" fontId="3" fillId="0" borderId="0" xfId="0" applyNumberFormat="1" applyFont="1" applyBorder="1" applyAlignment="1" applyProtection="1"/>
    <xf numFmtId="165" fontId="3" fillId="0" borderId="0" xfId="0" applyNumberFormat="1" applyFont="1" applyBorder="1" applyAlignment="1" applyProtection="1"/>
    <xf numFmtId="0" fontId="3" fillId="0" borderId="0" xfId="0" applyFont="1" applyFill="1" applyBorder="1" applyAlignment="1" applyProtection="1">
      <protection locked="0"/>
    </xf>
    <xf numFmtId="2" fontId="3" fillId="0" borderId="0" xfId="0" applyNumberFormat="1" applyFont="1" applyFill="1" applyBorder="1" applyAlignment="1" applyProtection="1"/>
    <xf numFmtId="0" fontId="3" fillId="0" borderId="0" xfId="0" applyFont="1" applyFill="1" applyBorder="1" applyAlignment="1" applyProtection="1"/>
    <xf numFmtId="1" fontId="3" fillId="0" borderId="0" xfId="1" applyNumberFormat="1" applyFont="1" applyBorder="1" applyAlignment="1" applyProtection="1"/>
    <xf numFmtId="0" fontId="4" fillId="0" borderId="0" xfId="0" applyFont="1" applyAlignment="1" applyProtection="1">
      <alignment horizontal="center"/>
    </xf>
    <xf numFmtId="164" fontId="3" fillId="0" borderId="0" xfId="0" applyNumberFormat="1" applyFont="1" applyAlignment="1" applyProtection="1">
      <alignment horizontal="center"/>
    </xf>
    <xf numFmtId="0" fontId="3" fillId="0" borderId="0" xfId="0" applyFont="1" applyAlignment="1" applyProtection="1">
      <alignment horizontal="center"/>
      <protection locked="0"/>
    </xf>
    <xf numFmtId="0" fontId="3" fillId="0" borderId="0" xfId="0" applyFont="1" applyBorder="1" applyAlignment="1" applyProtection="1">
      <alignment horizontal="center"/>
      <protection locked="0"/>
    </xf>
    <xf numFmtId="2" fontId="8"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168" fontId="9" fillId="0" borderId="0" xfId="0" applyNumberFormat="1" applyFont="1" applyBorder="1" applyAlignment="1" applyProtection="1">
      <alignment horizontal="center"/>
    </xf>
    <xf numFmtId="165" fontId="4" fillId="0" borderId="0" xfId="0" applyNumberFormat="1" applyFont="1" applyAlignment="1" applyProtection="1">
      <alignment horizontal="center"/>
    </xf>
    <xf numFmtId="0" fontId="3" fillId="0" borderId="0" xfId="0" applyFont="1" applyAlignment="1" applyProtection="1">
      <alignment horizontal="left"/>
    </xf>
    <xf numFmtId="0" fontId="3" fillId="0" borderId="0" xfId="0" applyFont="1" applyAlignment="1" applyProtection="1"/>
    <xf numFmtId="165" fontId="3" fillId="0" borderId="0" xfId="0" applyNumberFormat="1" applyFont="1" applyBorder="1" applyAlignment="1" applyProtection="1">
      <alignment horizontal="left"/>
    </xf>
    <xf numFmtId="165" fontId="3" fillId="0" borderId="0" xfId="4" applyNumberFormat="1" applyFont="1"/>
    <xf numFmtId="165" fontId="3" fillId="0" borderId="0" xfId="0" applyNumberFormat="1" applyFont="1"/>
    <xf numFmtId="2" fontId="8" fillId="0" borderId="0" xfId="0" applyNumberFormat="1" applyFont="1" applyFill="1" applyBorder="1" applyAlignment="1" applyProtection="1">
      <alignment horizontal="right"/>
    </xf>
    <xf numFmtId="2" fontId="9" fillId="0" borderId="0" xfId="0" applyNumberFormat="1" applyFont="1" applyFill="1" applyBorder="1" applyAlignment="1" applyProtection="1">
      <alignment horizontal="center"/>
    </xf>
    <xf numFmtId="164" fontId="3" fillId="0" borderId="0" xfId="0" applyNumberFormat="1" applyFont="1" applyBorder="1" applyAlignment="1" applyProtection="1">
      <alignment horizontal="center"/>
    </xf>
    <xf numFmtId="0" fontId="16" fillId="0" borderId="0" xfId="0" applyFont="1" applyAlignment="1">
      <alignment horizontal="center"/>
    </xf>
    <xf numFmtId="0" fontId="0" fillId="0" borderId="0" xfId="0" applyFont="1"/>
    <xf numFmtId="164" fontId="4" fillId="0" borderId="0" xfId="0" applyNumberFormat="1" applyFont="1" applyAlignment="1" applyProtection="1">
      <alignment horizontal="left"/>
    </xf>
    <xf numFmtId="166" fontId="3" fillId="0" borderId="0" xfId="0" applyNumberFormat="1" applyFont="1" applyBorder="1" applyAlignment="1" applyProtection="1">
      <alignment horizontal="left"/>
    </xf>
    <xf numFmtId="0" fontId="3" fillId="0" borderId="0" xfId="4" applyFont="1" applyBorder="1" applyAlignment="1">
      <alignment horizontal="left" vertical="top" wrapText="1"/>
    </xf>
    <xf numFmtId="0" fontId="18" fillId="0" borderId="0" xfId="8" applyFont="1" applyBorder="1" applyAlignment="1" applyProtection="1">
      <alignment horizontal="center"/>
    </xf>
    <xf numFmtId="0" fontId="13" fillId="0" borderId="0" xfId="9" applyBorder="1" applyAlignment="1" applyProtection="1">
      <alignment horizontal="center"/>
    </xf>
    <xf numFmtId="0" fontId="19" fillId="0" borderId="0" xfId="10"/>
    <xf numFmtId="0" fontId="17" fillId="0" borderId="0" xfId="8" applyBorder="1" applyAlignment="1">
      <alignment horizontal="center"/>
    </xf>
    <xf numFmtId="0" fontId="13" fillId="0" borderId="0" xfId="9" applyFont="1" applyBorder="1" applyAlignment="1" applyProtection="1">
      <alignment horizontal="center"/>
    </xf>
    <xf numFmtId="0" fontId="13" fillId="0" borderId="0" xfId="6" applyAlignment="1" applyProtection="1"/>
    <xf numFmtId="0" fontId="13" fillId="0" borderId="0" xfId="6" applyBorder="1" applyAlignment="1" applyProtection="1"/>
    <xf numFmtId="0" fontId="3" fillId="0" borderId="0" xfId="4" applyFont="1" applyBorder="1" applyAlignment="1">
      <alignment horizontal="left" vertical="top" wrapText="1"/>
    </xf>
    <xf numFmtId="0" fontId="3" fillId="0" borderId="0" xfId="4" applyFont="1" applyBorder="1" applyAlignment="1">
      <alignment horizontal="left" wrapText="1"/>
    </xf>
    <xf numFmtId="0" fontId="13" fillId="0" borderId="0" xfId="9" applyBorder="1" applyAlignment="1" applyProtection="1">
      <alignment horizontal="center"/>
    </xf>
    <xf numFmtId="0" fontId="8" fillId="0" borderId="0" xfId="0" applyFont="1" applyAlignment="1" applyProtection="1">
      <alignment horizontal="left"/>
    </xf>
  </cellXfs>
  <cellStyles count="11">
    <cellStyle name="Hyperlink" xfId="6" builtinId="8"/>
    <cellStyle name="Hyperlink 2" xfId="8"/>
    <cellStyle name="Hyperlink 2 2" xfId="9"/>
    <cellStyle name="Normal" xfId="0" builtinId="0" customBuiltin="1"/>
    <cellStyle name="Normal 2" xfId="2"/>
    <cellStyle name="Normal 2 2" xfId="4"/>
    <cellStyle name="Normal 3" xfId="7"/>
    <cellStyle name="Normal 4" xfId="5"/>
    <cellStyle name="Normal 5" xfId="10"/>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ANALYSIS!$LE$14:$LE$53</c:f>
              <c:numCache>
                <c:formatCode>0.0</c:formatCode>
                <c:ptCount val="40"/>
                <c:pt idx="0">
                  <c:v>387.25161584512642</c:v>
                </c:pt>
                <c:pt idx="1">
                  <c:v>101.75789694548904</c:v>
                </c:pt>
                <c:pt idx="2">
                  <c:v>47.082376142287785</c:v>
                </c:pt>
                <c:pt idx="3">
                  <c:v>27.873051032750585</c:v>
                </c:pt>
                <c:pt idx="4">
                  <c:v>19.033358539601654</c:v>
                </c:pt>
                <c:pt idx="5">
                  <c:v>14.306269503968997</c:v>
                </c:pt>
                <c:pt idx="6">
                  <c:v>11.538554573754478</c:v>
                </c:pt>
                <c:pt idx="7">
                  <c:v>9.8287420232400677</c:v>
                </c:pt>
                <c:pt idx="8">
                  <c:v>8.7455911609314843</c:v>
                </c:pt>
                <c:pt idx="9">
                  <c:v>8.0617733659624378</c:v>
                </c:pt>
                <c:pt idx="10">
                  <c:v>7.6482378546192624</c:v>
                </c:pt>
                <c:pt idx="11">
                  <c:v>7.4273123115132442</c:v>
                </c:pt>
                <c:pt idx="12">
                  <c:v>7.3499787066338698</c:v>
                </c:pt>
                <c:pt idx="13">
                  <c:v>7.3840650736234741</c:v>
                </c:pt>
                <c:pt idx="14">
                  <c:v>7.5077474672393123</c:v>
                </c:pt>
                <c:pt idx="15">
                  <c:v>7.7057985790228267</c:v>
                </c:pt>
                <c:pt idx="16">
                  <c:v>7.9673321101746621</c:v>
                </c:pt>
                <c:pt idx="17">
                  <c:v>8.2843982205492921</c:v>
                </c:pt>
                <c:pt idx="18">
                  <c:v>8.3634173519816066</c:v>
                </c:pt>
                <c:pt idx="19">
                  <c:v>8.0617733659624378</c:v>
                </c:pt>
                <c:pt idx="20">
                  <c:v>7.7492375435294294</c:v>
                </c:pt>
                <c:pt idx="21">
                  <c:v>7.5286403302536158</c:v>
                </c:pt>
                <c:pt idx="22">
                  <c:v>7.3959521929967185</c:v>
                </c:pt>
                <c:pt idx="23">
                  <c:v>7.3487519620402812</c:v>
                </c:pt>
                <c:pt idx="24">
                  <c:v>7.3861833248376492</c:v>
                </c:pt>
                <c:pt idx="25">
                  <c:v>7.5089398052905878</c:v>
                </c:pt>
                <c:pt idx="26">
                  <c:v>7.7192780032725974</c:v>
                </c:pt>
                <c:pt idx="27">
                  <c:v>7.5273755669209619</c:v>
                </c:pt>
                <c:pt idx="28">
                  <c:v>7.3953092399829314</c:v>
                </c:pt>
                <c:pt idx="29">
                  <c:v>7.3487191045312388</c:v>
                </c:pt>
                <c:pt idx="30">
                  <c:v>7.3867600183528115</c:v>
                </c:pt>
                <c:pt idx="31">
                  <c:v>7.5101366699731784</c:v>
                </c:pt>
                <c:pt idx="32">
                  <c:v>7.4204622488826386</c:v>
                </c:pt>
                <c:pt idx="33">
                  <c:v>7.3524759785573028</c:v>
                </c:pt>
                <c:pt idx="34">
                  <c:v>7.3691875507641385</c:v>
                </c:pt>
                <c:pt idx="35">
                  <c:v>7.4572562987965325</c:v>
                </c:pt>
                <c:pt idx="36">
                  <c:v>7.3638546330409715</c:v>
                </c:pt>
                <c:pt idx="37">
                  <c:v>7.3553567995738911</c:v>
                </c:pt>
                <c:pt idx="38">
                  <c:v>7.4196686105108594</c:v>
                </c:pt>
                <c:pt idx="39">
                  <c:v>7.3522942660639607</c:v>
                </c:pt>
              </c:numCache>
            </c:numRef>
          </c:yVal>
          <c:smooth val="0"/>
          <c:extLst>
            <c:ext xmlns:c16="http://schemas.microsoft.com/office/drawing/2014/chart" uri="{C3380CC4-5D6E-409C-BE32-E72D297353CC}">
              <c16:uniqueId val="{00000007-601D-4D89-9645-7BC03385B026}"/>
            </c:ext>
          </c:extLst>
        </c:ser>
        <c:ser>
          <c:idx val="1"/>
          <c:order val="1"/>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ANALYSIS!$LF$14:$LF$53</c:f>
              <c:numCache>
                <c:formatCode>0.0</c:formatCode>
                <c:ptCount val="40"/>
                <c:pt idx="0">
                  <c:v>19.099650267010954</c:v>
                </c:pt>
                <c:pt idx="1">
                  <c:v>16.917246244665527</c:v>
                </c:pt>
                <c:pt idx="2">
                  <c:v>14.341007931541293</c:v>
                </c:pt>
                <c:pt idx="3">
                  <c:v>12.003270566484558</c:v>
                </c:pt>
                <c:pt idx="4">
                  <c:v>10.131014760473827</c:v>
                </c:pt>
                <c:pt idx="5">
                  <c:v>8.721786393995492</c:v>
                </c:pt>
                <c:pt idx="6">
                  <c:v>7.6966066146487</c:v>
                </c:pt>
                <c:pt idx="7">
                  <c:v>6.9698455810877116</c:v>
                </c:pt>
                <c:pt idx="8">
                  <c:v>6.4707056784644283</c:v>
                </c:pt>
                <c:pt idx="9">
                  <c:v>6.1457756598205906</c:v>
                </c:pt>
                <c:pt idx="10">
                  <c:v>5.9561015081841555</c:v>
                </c:pt>
                <c:pt idx="11">
                  <c:v>5.8735365323474671</c:v>
                </c:pt>
                <c:pt idx="12">
                  <c:v>5.8776971244412941</c:v>
                </c:pt>
                <c:pt idx="13">
                  <c:v>5.9537048988567687</c:v>
                </c:pt>
                <c:pt idx="14">
                  <c:v>6.0905848936158309</c:v>
                </c:pt>
                <c:pt idx="15">
                  <c:v>6.2801468786885755</c:v>
                </c:pt>
                <c:pt idx="16">
                  <c:v>6.5162057941001326</c:v>
                </c:pt>
                <c:pt idx="17">
                  <c:v>6.4707056784644283</c:v>
                </c:pt>
                <c:pt idx="18">
                  <c:v>6.2891934672551519</c:v>
                </c:pt>
                <c:pt idx="19">
                  <c:v>6.1457756598205906</c:v>
                </c:pt>
                <c:pt idx="20">
                  <c:v>6.0006505511708319</c:v>
                </c:pt>
                <c:pt idx="21">
                  <c:v>5.9071489650794593</c:v>
                </c:pt>
                <c:pt idx="22">
                  <c:v>5.8671005283180584</c:v>
                </c:pt>
                <c:pt idx="23">
                  <c:v>5.8826666606616955</c:v>
                </c:pt>
                <c:pt idx="24">
                  <c:v>5.9564807468341137</c:v>
                </c:pt>
                <c:pt idx="25">
                  <c:v>6.0917869737660082</c:v>
                </c:pt>
                <c:pt idx="26">
                  <c:v>5.9997914189985257</c:v>
                </c:pt>
                <c:pt idx="27">
                  <c:v>5.9066675636892576</c:v>
                </c:pt>
                <c:pt idx="28">
                  <c:v>5.8670110542385219</c:v>
                </c:pt>
                <c:pt idx="29">
                  <c:v>5.8829862076754242</c:v>
                </c:pt>
                <c:pt idx="30">
                  <c:v>5.9572303082328801</c:v>
                </c:pt>
                <c:pt idx="31">
                  <c:v>5.925169288938255</c:v>
                </c:pt>
                <c:pt idx="32">
                  <c:v>5.8718525341358836</c:v>
                </c:pt>
                <c:pt idx="33">
                  <c:v>5.8735830230339952</c:v>
                </c:pt>
                <c:pt idx="34">
                  <c:v>5.9328657551999253</c:v>
                </c:pt>
                <c:pt idx="35">
                  <c:v>5.8820871866014954</c:v>
                </c:pt>
                <c:pt idx="36">
                  <c:v>5.8671697102900806</c:v>
                </c:pt>
                <c:pt idx="37">
                  <c:v>5.9090037158732045</c:v>
                </c:pt>
                <c:pt idx="38">
                  <c:v>5.8716656767645805</c:v>
                </c:pt>
                <c:pt idx="39">
                  <c:v>5.8738006805807297</c:v>
                </c:pt>
              </c:numCache>
            </c:numRef>
          </c:yVal>
          <c:smooth val="0"/>
          <c:extLst>
            <c:ext xmlns:c16="http://schemas.microsoft.com/office/drawing/2014/chart" uri="{C3380CC4-5D6E-409C-BE32-E72D297353CC}">
              <c16:uniqueId val="{00000008-601D-4D89-9645-7BC03385B026}"/>
            </c:ext>
          </c:extLst>
        </c:ser>
        <c:ser>
          <c:idx val="2"/>
          <c:order val="2"/>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ANALYSIS!$LG$14:$LG$53</c:f>
              <c:numCache>
                <c:formatCode>0.0</c:formatCode>
                <c:ptCount val="40"/>
                <c:pt idx="0">
                  <c:v>9.7722726732012291</c:v>
                </c:pt>
                <c:pt idx="1">
                  <c:v>9.2088156754143782</c:v>
                </c:pt>
                <c:pt idx="2">
                  <c:v>8.4451375726376732</c:v>
                </c:pt>
                <c:pt idx="3">
                  <c:v>7.6381390787233112</c:v>
                </c:pt>
                <c:pt idx="4">
                  <c:v>6.8952581398974226</c:v>
                </c:pt>
                <c:pt idx="5">
                  <c:v>6.2686561344938623</c:v>
                </c:pt>
                <c:pt idx="6">
                  <c:v>5.7722093740426903</c:v>
                </c:pt>
                <c:pt idx="7">
                  <c:v>5.3997941963231035</c:v>
                </c:pt>
                <c:pt idx="8">
                  <c:v>5.1374472847575845</c:v>
                </c:pt>
                <c:pt idx="9">
                  <c:v>4.9697436342558863</c:v>
                </c:pt>
                <c:pt idx="10">
                  <c:v>4.8825533699351444</c:v>
                </c:pt>
                <c:pt idx="11">
                  <c:v>4.8639283582312425</c:v>
                </c:pt>
                <c:pt idx="12">
                  <c:v>4.9041504376308147</c:v>
                </c:pt>
                <c:pt idx="13">
                  <c:v>4.995463808825094</c:v>
                </c:pt>
                <c:pt idx="14">
                  <c:v>5.1317295005559407</c:v>
                </c:pt>
                <c:pt idx="15">
                  <c:v>5.3080983217410544</c:v>
                </c:pt>
                <c:pt idx="16">
                  <c:v>5.2558368922390626</c:v>
                </c:pt>
                <c:pt idx="17">
                  <c:v>5.1374472847575845</c:v>
                </c:pt>
                <c:pt idx="18">
                  <c:v>5.0426948410221026</c:v>
                </c:pt>
                <c:pt idx="19">
                  <c:v>4.9697436342558863</c:v>
                </c:pt>
                <c:pt idx="20">
                  <c:v>4.9010120744321624</c:v>
                </c:pt>
                <c:pt idx="21">
                  <c:v>4.8663392586121486</c:v>
                </c:pt>
                <c:pt idx="22">
                  <c:v>4.8688123126465461</c:v>
                </c:pt>
                <c:pt idx="23">
                  <c:v>4.9116700151306656</c:v>
                </c:pt>
                <c:pt idx="24">
                  <c:v>4.9984051029355703</c:v>
                </c:pt>
                <c:pt idx="25">
                  <c:v>4.9691346773605991</c:v>
                </c:pt>
                <c:pt idx="26">
                  <c:v>4.9006373302757869</c:v>
                </c:pt>
                <c:pt idx="27">
                  <c:v>4.8662206166384063</c:v>
                </c:pt>
                <c:pt idx="28">
                  <c:v>4.8689724178316585</c:v>
                </c:pt>
                <c:pt idx="29">
                  <c:v>4.9121329599141816</c:v>
                </c:pt>
                <c:pt idx="30">
                  <c:v>4.9148038238316243</c:v>
                </c:pt>
                <c:pt idx="31">
                  <c:v>4.8715129553855334</c:v>
                </c:pt>
                <c:pt idx="32">
                  <c:v>4.8646019677549619</c:v>
                </c:pt>
                <c:pt idx="33">
                  <c:v>4.897263527311698</c:v>
                </c:pt>
                <c:pt idx="34">
                  <c:v>4.8807515614500385</c:v>
                </c:pt>
                <c:pt idx="35">
                  <c:v>4.8626701251405642</c:v>
                </c:pt>
                <c:pt idx="36">
                  <c:v>4.883190470273866</c:v>
                </c:pt>
                <c:pt idx="37">
                  <c:v>4.8713295745603995</c:v>
                </c:pt>
                <c:pt idx="38">
                  <c:v>4.8646916856443188</c:v>
                </c:pt>
                <c:pt idx="39">
                  <c:v>4.8797867990050054</c:v>
                </c:pt>
              </c:numCache>
            </c:numRef>
          </c:yVal>
          <c:smooth val="0"/>
          <c:extLst>
            <c:ext xmlns:c16="http://schemas.microsoft.com/office/drawing/2014/chart" uri="{C3380CC4-5D6E-409C-BE32-E72D297353CC}">
              <c16:uniqueId val="{00000009-601D-4D89-9645-7BC03385B026}"/>
            </c:ext>
          </c:extLst>
        </c:ser>
        <c:ser>
          <c:idx val="3"/>
          <c:order val="3"/>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ANALYSIS!$LH$14:$LH$53</c:f>
              <c:numCache>
                <c:formatCode>0.0</c:formatCode>
                <c:ptCount val="40"/>
                <c:pt idx="0">
                  <c:v>4.9558849361537156</c:v>
                </c:pt>
                <c:pt idx="1">
                  <c:v>4.8295126270209092</c:v>
                </c:pt>
                <c:pt idx="2">
                  <c:v>4.6449426049001801</c:v>
                </c:pt>
                <c:pt idx="3">
                  <c:v>4.4314306180117047</c:v>
                </c:pt>
                <c:pt idx="4">
                  <c:v>4.2163381049514239</c:v>
                </c:pt>
                <c:pt idx="5">
                  <c:v>4.020434486800422</c:v>
                </c:pt>
                <c:pt idx="6">
                  <c:v>3.8568607328709179</c:v>
                </c:pt>
                <c:pt idx="7">
                  <c:v>3.7323247770618848</c:v>
                </c:pt>
                <c:pt idx="8">
                  <c:v>3.6490231364891383</c:v>
                </c:pt>
                <c:pt idx="9">
                  <c:v>3.6064068719852735</c:v>
                </c:pt>
                <c:pt idx="10">
                  <c:v>3.6024833550682964</c:v>
                </c:pt>
                <c:pt idx="11">
                  <c:v>3.6346563850492921</c:v>
                </c:pt>
                <c:pt idx="12">
                  <c:v>3.7002154138446288</c:v>
                </c:pt>
                <c:pt idx="13">
                  <c:v>3.7965920023144295</c:v>
                </c:pt>
                <c:pt idx="14">
                  <c:v>3.7894926928728165</c:v>
                </c:pt>
                <c:pt idx="15">
                  <c:v>3.7323247770618848</c:v>
                </c:pt>
                <c:pt idx="16">
                  <c:v>3.6855073417333406</c:v>
                </c:pt>
                <c:pt idx="17">
                  <c:v>3.6490231364891383</c:v>
                </c:pt>
                <c:pt idx="18">
                  <c:v>3.6227319042374031</c:v>
                </c:pt>
                <c:pt idx="19">
                  <c:v>3.6064068719852735</c:v>
                </c:pt>
                <c:pt idx="20">
                  <c:v>3.5997467194995498</c:v>
                </c:pt>
                <c:pt idx="21">
                  <c:v>3.6126270000016922</c:v>
                </c:pt>
                <c:pt idx="22">
                  <c:v>3.6480449837853546</c:v>
                </c:pt>
                <c:pt idx="23">
                  <c:v>3.6668113689041237</c:v>
                </c:pt>
                <c:pt idx="24">
                  <c:v>3.6295444268981369</c:v>
                </c:pt>
                <c:pt idx="25">
                  <c:v>3.6062959951279838</c:v>
                </c:pt>
                <c:pt idx="26">
                  <c:v>3.5997661047713674</c:v>
                </c:pt>
                <c:pt idx="27">
                  <c:v>3.6127976335069341</c:v>
                </c:pt>
                <c:pt idx="28">
                  <c:v>3.6377163091326872</c:v>
                </c:pt>
                <c:pt idx="29">
                  <c:v>3.6106868017064868</c:v>
                </c:pt>
                <c:pt idx="30">
                  <c:v>3.5996822835350999</c:v>
                </c:pt>
                <c:pt idx="31">
                  <c:v>3.6075089491797581</c:v>
                </c:pt>
                <c:pt idx="32">
                  <c:v>3.6171906044479138</c:v>
                </c:pt>
                <c:pt idx="33">
                  <c:v>3.6011222933277187</c:v>
                </c:pt>
                <c:pt idx="34">
                  <c:v>3.6030335634115747</c:v>
                </c:pt>
                <c:pt idx="35">
                  <c:v>3.6105471156381985</c:v>
                </c:pt>
                <c:pt idx="36">
                  <c:v>3.5996678872000292</c:v>
                </c:pt>
                <c:pt idx="37">
                  <c:v>3.6076405607481141</c:v>
                </c:pt>
                <c:pt idx="38">
                  <c:v>3.6009255791844414</c:v>
                </c:pt>
                <c:pt idx="39">
                  <c:v>3.603360295387676</c:v>
                </c:pt>
              </c:numCache>
            </c:numRef>
          </c:yVal>
          <c:smooth val="0"/>
          <c:extLst>
            <c:ext xmlns:c16="http://schemas.microsoft.com/office/drawing/2014/chart" uri="{C3380CC4-5D6E-409C-BE32-E72D297353CC}">
              <c16:uniqueId val="{0000000A-601D-4D89-9645-7BC03385B026}"/>
            </c:ext>
          </c:extLst>
        </c:ser>
        <c:ser>
          <c:idx val="4"/>
          <c:order val="4"/>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ANALYSIS!$LI$14:$LI$53</c:f>
              <c:numCache>
                <c:formatCode>0.0</c:formatCode>
                <c:ptCount val="40"/>
                <c:pt idx="0">
                  <c:v>2.4926653338224312</c:v>
                </c:pt>
                <c:pt idx="1">
                  <c:v>2.4722536663714259</c:v>
                </c:pt>
                <c:pt idx="2">
                  <c:v>2.4418643314221318</c:v>
                </c:pt>
                <c:pt idx="3">
                  <c:v>2.4061610651550218</c:v>
                </c:pt>
                <c:pt idx="4">
                  <c:v>2.3703531170322578</c:v>
                </c:pt>
                <c:pt idx="5">
                  <c:v>2.3393959501059669</c:v>
                </c:pt>
                <c:pt idx="6">
                  <c:v>2.3174617115711889</c:v>
                </c:pt>
                <c:pt idx="7">
                  <c:v>2.3077140854974316</c:v>
                </c:pt>
                <c:pt idx="8">
                  <c:v>2.31231756550181</c:v>
                </c:pt>
                <c:pt idx="9">
                  <c:v>2.3325810364460842</c:v>
                </c:pt>
                <c:pt idx="10">
                  <c:v>2.3539850466007102</c:v>
                </c:pt>
                <c:pt idx="11">
                  <c:v>2.3393959501059669</c:v>
                </c:pt>
                <c:pt idx="12">
                  <c:v>2.327078808031064</c:v>
                </c:pt>
                <c:pt idx="13">
                  <c:v>2.3174617115711889</c:v>
                </c:pt>
                <c:pt idx="14">
                  <c:v>2.3109071363469669</c:v>
                </c:pt>
                <c:pt idx="15">
                  <c:v>2.3077140854974316</c:v>
                </c:pt>
                <c:pt idx="16">
                  <c:v>2.3081222672024815</c:v>
                </c:pt>
                <c:pt idx="17">
                  <c:v>2.31231756550181</c:v>
                </c:pt>
                <c:pt idx="18">
                  <c:v>2.3204381911711232</c:v>
                </c:pt>
                <c:pt idx="19">
                  <c:v>2.3235538640897744</c:v>
                </c:pt>
                <c:pt idx="20">
                  <c:v>2.3154009265236923</c:v>
                </c:pt>
                <c:pt idx="21">
                  <c:v>2.3097214093000176</c:v>
                </c:pt>
                <c:pt idx="22">
                  <c:v>2.3074396571080333</c:v>
                </c:pt>
                <c:pt idx="23">
                  <c:v>2.3096426566516746</c:v>
                </c:pt>
                <c:pt idx="24">
                  <c:v>2.3172549787490091</c:v>
                </c:pt>
                <c:pt idx="25">
                  <c:v>2.3108713035030739</c:v>
                </c:pt>
                <c:pt idx="26">
                  <c:v>2.3076375761178474</c:v>
                </c:pt>
                <c:pt idx="27">
                  <c:v>2.3085988439378933</c:v>
                </c:pt>
                <c:pt idx="28">
                  <c:v>2.3124876611889569</c:v>
                </c:pt>
                <c:pt idx="29">
                  <c:v>2.3082131227534002</c:v>
                </c:pt>
                <c:pt idx="30">
                  <c:v>2.307804715555859</c:v>
                </c:pt>
                <c:pt idx="31">
                  <c:v>2.3108356330204263</c:v>
                </c:pt>
                <c:pt idx="32">
                  <c:v>2.3076281567577128</c:v>
                </c:pt>
                <c:pt idx="33">
                  <c:v>2.3086237991814009</c:v>
                </c:pt>
                <c:pt idx="34">
                  <c:v>2.3081466665131858</c:v>
                </c:pt>
                <c:pt idx="35">
                  <c:v>2.3078576213969262</c:v>
                </c:pt>
                <c:pt idx="36">
                  <c:v>2.3080842219359279</c:v>
                </c:pt>
                <c:pt idx="37">
                  <c:v>2.3079130593443957</c:v>
                </c:pt>
                <c:pt idx="38">
                  <c:v>2.3128382691894589</c:v>
                </c:pt>
                <c:pt idx="39">
                  <c:v>2.3242086266447424</c:v>
                </c:pt>
              </c:numCache>
            </c:numRef>
          </c:yVal>
          <c:smooth val="0"/>
          <c:extLst>
            <c:ext xmlns:c16="http://schemas.microsoft.com/office/drawing/2014/chart" uri="{C3380CC4-5D6E-409C-BE32-E72D297353CC}">
              <c16:uniqueId val="{0000000B-601D-4D89-9645-7BC03385B026}"/>
            </c:ext>
          </c:extLst>
        </c:ser>
        <c:ser>
          <c:idx val="5"/>
          <c:order val="5"/>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ANALYSIS!$LJ$14:$LJ$53</c:f>
              <c:numCache>
                <c:formatCode>0.0</c:formatCode>
                <c:ptCount val="40"/>
                <c:pt idx="0">
                  <c:v>1.2499321805184309</c:v>
                </c:pt>
                <c:pt idx="1">
                  <c:v>1.2499444443746643</c:v>
                </c:pt>
                <c:pt idx="2">
                  <c:v>1.2499650094401249</c:v>
                </c:pt>
                <c:pt idx="3">
                  <c:v>1.2499940636120608</c:v>
                </c:pt>
                <c:pt idx="4">
                  <c:v>1.2500318698190775</c:v>
                </c:pt>
                <c:pt idx="5">
                  <c:v>1.2500787658780386</c:v>
                </c:pt>
                <c:pt idx="6">
                  <c:v>1.2501351642887921</c:v>
                </c:pt>
                <c:pt idx="7">
                  <c:v>1.2502015519523348</c:v>
                </c:pt>
                <c:pt idx="8">
                  <c:v>1.2502784897964305</c:v>
                </c:pt>
                <c:pt idx="9">
                  <c:v>1.2503666122919375</c:v>
                </c:pt>
                <c:pt idx="10">
                  <c:v>1.2504666268431155</c:v>
                </c:pt>
                <c:pt idx="11">
                  <c:v>1.2505793130360199</c:v>
                </c:pt>
                <c:pt idx="12">
                  <c:v>1.2507055217306213</c:v>
                </c:pt>
                <c:pt idx="13">
                  <c:v>1.2508461739844046</c:v>
                </c:pt>
                <c:pt idx="14">
                  <c:v>1.2510022597978572</c:v>
                </c:pt>
                <c:pt idx="15">
                  <c:v>1.2511748366751823</c:v>
                </c:pt>
                <c:pt idx="16">
                  <c:v>1.2513650279967428</c:v>
                </c:pt>
                <c:pt idx="17">
                  <c:v>1.2513650279967428</c:v>
                </c:pt>
                <c:pt idx="18">
                  <c:v>1.2513650279967428</c:v>
                </c:pt>
                <c:pt idx="19">
                  <c:v>1.2513650279967428</c:v>
                </c:pt>
                <c:pt idx="20">
                  <c:v>1.2513650279967428</c:v>
                </c:pt>
                <c:pt idx="21">
                  <c:v>1.2513650279967428</c:v>
                </c:pt>
                <c:pt idx="22">
                  <c:v>1.2513650279967428</c:v>
                </c:pt>
                <c:pt idx="23">
                  <c:v>1.2513650279967428</c:v>
                </c:pt>
                <c:pt idx="24">
                  <c:v>1.2513650279967428</c:v>
                </c:pt>
                <c:pt idx="25">
                  <c:v>1.2513650279967428</c:v>
                </c:pt>
                <c:pt idx="26">
                  <c:v>1.2513650279967428</c:v>
                </c:pt>
                <c:pt idx="27">
                  <c:v>1.2513650279967428</c:v>
                </c:pt>
                <c:pt idx="28">
                  <c:v>1.2513650279967428</c:v>
                </c:pt>
                <c:pt idx="29">
                  <c:v>1.2513650279967428</c:v>
                </c:pt>
                <c:pt idx="30">
                  <c:v>1.2513650279967428</c:v>
                </c:pt>
                <c:pt idx="31">
                  <c:v>1.2513650279967428</c:v>
                </c:pt>
                <c:pt idx="32">
                  <c:v>1.2513650279967428</c:v>
                </c:pt>
                <c:pt idx="33">
                  <c:v>1.2513650279967428</c:v>
                </c:pt>
                <c:pt idx="34">
                  <c:v>1.2513650279967428</c:v>
                </c:pt>
                <c:pt idx="35">
                  <c:v>1.2513650279967428</c:v>
                </c:pt>
                <c:pt idx="36">
                  <c:v>1.2513650279967428</c:v>
                </c:pt>
                <c:pt idx="37">
                  <c:v>1.2513650279967428</c:v>
                </c:pt>
                <c:pt idx="38">
                  <c:v>1.2513650279967428</c:v>
                </c:pt>
                <c:pt idx="39">
                  <c:v>1.2513650279967428</c:v>
                </c:pt>
              </c:numCache>
            </c:numRef>
          </c:yVal>
          <c:smooth val="0"/>
          <c:extLst>
            <c:ext xmlns:c16="http://schemas.microsoft.com/office/drawing/2014/chart" uri="{C3380CC4-5D6E-409C-BE32-E72D297353CC}">
              <c16:uniqueId val="{0000000C-601D-4D89-9645-7BC03385B026}"/>
            </c:ext>
          </c:extLst>
        </c:ser>
        <c:ser>
          <c:idx val="6"/>
          <c:order val="6"/>
          <c:spPr>
            <a:ln w="12700" cap="rnd">
              <a:solidFill>
                <a:schemeClr val="tx1"/>
              </a:solidFill>
              <a:round/>
            </a:ln>
            <a:effectLst/>
          </c:spPr>
          <c:marker>
            <c:symbol val="none"/>
          </c:marker>
          <c:xVal>
            <c:numRef>
              <c:f>ANALYSIS!$LD$14:$LD$53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ANALYSIS!$LK$14:$LK$53</c:f>
              <c:numCache>
                <c:formatCode>0.0</c:formatCode>
                <c:ptCount val="40"/>
                <c:pt idx="0">
                  <c:v>1.0000053443800079</c:v>
                </c:pt>
                <c:pt idx="1">
                  <c:v>1.0000444318434258</c:v>
                </c:pt>
                <c:pt idx="2">
                  <c:v>1.0001096425952769</c:v>
                </c:pt>
                <c:pt idx="3">
                  <c:v>1.0002010741355376</c:v>
                </c:pt>
                <c:pt idx="4">
                  <c:v>1.0003188630209638</c:v>
                </c:pt>
                <c:pt idx="5">
                  <c:v>1.0004631849111456</c:v>
                </c:pt>
                <c:pt idx="6">
                  <c:v>1.0006342546129452</c:v>
                </c:pt>
                <c:pt idx="7">
                  <c:v>1.0008323261132173</c:v>
                </c:pt>
                <c:pt idx="8">
                  <c:v>1.0010576925884376</c:v>
                </c:pt>
                <c:pt idx="9">
                  <c:v>1.0013106863791221</c:v>
                </c:pt>
                <c:pt idx="10">
                  <c:v>1.0015916789166825</c:v>
                </c:pt>
                <c:pt idx="11">
                  <c:v>1.0019010805906186</c:v>
                </c:pt>
                <c:pt idx="12">
                  <c:v>1.0022393405446832</c:v>
                </c:pt>
                <c:pt idx="13">
                  <c:v>1.0026069463917722</c:v>
                </c:pt>
                <c:pt idx="14">
                  <c:v>1.0030044238387719</c:v>
                </c:pt>
                <c:pt idx="15">
                  <c:v>1.0034323362142943</c:v>
                </c:pt>
                <c:pt idx="16">
                  <c:v>1.0038912838941239</c:v>
                </c:pt>
                <c:pt idx="17">
                  <c:v>1.0038912838941239</c:v>
                </c:pt>
                <c:pt idx="18">
                  <c:v>1.0038912838941239</c:v>
                </c:pt>
                <c:pt idx="19">
                  <c:v>1.0038912838941239</c:v>
                </c:pt>
                <c:pt idx="20">
                  <c:v>1.0038912838941239</c:v>
                </c:pt>
                <c:pt idx="21">
                  <c:v>1.0038912838941239</c:v>
                </c:pt>
                <c:pt idx="22">
                  <c:v>1.0038912838941239</c:v>
                </c:pt>
                <c:pt idx="23">
                  <c:v>1.0038912838941239</c:v>
                </c:pt>
                <c:pt idx="24">
                  <c:v>1.0038912838941239</c:v>
                </c:pt>
                <c:pt idx="25">
                  <c:v>1.0038912838941239</c:v>
                </c:pt>
                <c:pt idx="26">
                  <c:v>1.0038912838941239</c:v>
                </c:pt>
                <c:pt idx="27">
                  <c:v>1.0038912838941239</c:v>
                </c:pt>
                <c:pt idx="28">
                  <c:v>1.0038912838941239</c:v>
                </c:pt>
                <c:pt idx="29">
                  <c:v>1.0038912838941239</c:v>
                </c:pt>
                <c:pt idx="30">
                  <c:v>1.0038912838941239</c:v>
                </c:pt>
                <c:pt idx="31">
                  <c:v>1.0038912838941239</c:v>
                </c:pt>
                <c:pt idx="32">
                  <c:v>1.0038912838941239</c:v>
                </c:pt>
                <c:pt idx="33">
                  <c:v>1.0038912838941239</c:v>
                </c:pt>
                <c:pt idx="34">
                  <c:v>1.0038912838941239</c:v>
                </c:pt>
                <c:pt idx="35">
                  <c:v>1.0038912838941239</c:v>
                </c:pt>
                <c:pt idx="36">
                  <c:v>1.0038912838941239</c:v>
                </c:pt>
                <c:pt idx="37">
                  <c:v>1.0038912838941239</c:v>
                </c:pt>
                <c:pt idx="38">
                  <c:v>1.0038912838941239</c:v>
                </c:pt>
                <c:pt idx="39">
                  <c:v>1.0038912838941239</c:v>
                </c:pt>
              </c:numCache>
            </c:numRef>
          </c:yVal>
          <c:smooth val="0"/>
          <c:extLst>
            <c:ext xmlns:c16="http://schemas.microsoft.com/office/drawing/2014/chart" uri="{C3380CC4-5D6E-409C-BE32-E72D297353CC}">
              <c16:uniqueId val="{0000000D-601D-4D89-9645-7BC03385B026}"/>
            </c:ext>
          </c:extLst>
        </c:ser>
        <c:ser>
          <c:idx val="7"/>
          <c:order val="7"/>
          <c:spPr>
            <a:ln w="19050" cap="rnd">
              <a:solidFill>
                <a:srgbClr val="FF0000"/>
              </a:solidFill>
              <a:round/>
            </a:ln>
            <a:effectLst/>
          </c:spPr>
          <c:marker>
            <c:symbol val="none"/>
          </c:marker>
          <c:xVal>
            <c:numRef>
              <c:f>ANALYSIS!$AS$14:$AS$53</c:f>
              <c:numCache>
                <c:formatCode>0.00</c:formatCode>
                <c:ptCount val="40"/>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1.07</c:v>
                </c:pt>
                <c:pt idx="21">
                  <c:v>1.1449000000000003</c:v>
                </c:pt>
                <c:pt idx="22">
                  <c:v>1.2250430000000003</c:v>
                </c:pt>
                <c:pt idx="23">
                  <c:v>1.3107960100000005</c:v>
                </c:pt>
                <c:pt idx="24">
                  <c:v>1.4025517307000006</c:v>
                </c:pt>
                <c:pt idx="25">
                  <c:v>1.5007303518490009</c:v>
                </c:pt>
                <c:pt idx="26">
                  <c:v>1.6057814764784311</c:v>
                </c:pt>
                <c:pt idx="27">
                  <c:v>1.7181861798319216</c:v>
                </c:pt>
                <c:pt idx="28">
                  <c:v>1.838459212420156</c:v>
                </c:pt>
                <c:pt idx="29">
                  <c:v>1.9671513572895669</c:v>
                </c:pt>
                <c:pt idx="30">
                  <c:v>2.1048519522998368</c:v>
                </c:pt>
                <c:pt idx="31">
                  <c:v>2.2521915889608257</c:v>
                </c:pt>
                <c:pt idx="32">
                  <c:v>2.4098450001880836</c:v>
                </c:pt>
                <c:pt idx="33">
                  <c:v>2.5785341502012495</c:v>
                </c:pt>
                <c:pt idx="34">
                  <c:v>2.7590315407153372</c:v>
                </c:pt>
                <c:pt idx="35">
                  <c:v>2.9521637485654111</c:v>
                </c:pt>
                <c:pt idx="36">
                  <c:v>3.1588152109649901</c:v>
                </c:pt>
                <c:pt idx="37">
                  <c:v>3.3799322757325401</c:v>
                </c:pt>
                <c:pt idx="38">
                  <c:v>3.6165275350338177</c:v>
                </c:pt>
                <c:pt idx="39">
                  <c:v>3.8696844624861853</c:v>
                </c:pt>
              </c:numCache>
            </c:numRef>
          </c:xVal>
          <c:yVal>
            <c:numRef>
              <c:f>ANALYSIS!$FZ$14:$FZ$53</c:f>
              <c:numCache>
                <c:formatCode>0.0</c:formatCode>
                <c:ptCount val="40"/>
                <c:pt idx="0">
                  <c:v>6.924554951348826</c:v>
                </c:pt>
                <c:pt idx="1">
                  <c:v>6.6544295013374599</c:v>
                </c:pt>
                <c:pt idx="2">
                  <c:v>6.2702589880608199</c:v>
                </c:pt>
                <c:pt idx="3">
                  <c:v>5.8401425482728326</c:v>
                </c:pt>
                <c:pt idx="4">
                  <c:v>5.420619021588589</c:v>
                </c:pt>
                <c:pt idx="5">
                  <c:v>5.0481864141630943</c:v>
                </c:pt>
                <c:pt idx="6">
                  <c:v>4.7410070046059474</c:v>
                </c:pt>
                <c:pt idx="7">
                  <c:v>4.5045465009593668</c:v>
                </c:pt>
                <c:pt idx="8">
                  <c:v>4.3370264060926624</c:v>
                </c:pt>
                <c:pt idx="9">
                  <c:v>4.2332759581958657</c:v>
                </c:pt>
                <c:pt idx="10">
                  <c:v>4.1870195042590987</c:v>
                </c:pt>
                <c:pt idx="11">
                  <c:v>4.1920629767094928</c:v>
                </c:pt>
                <c:pt idx="12">
                  <c:v>4.242819906658629</c:v>
                </c:pt>
                <c:pt idx="13">
                  <c:v>4.3344814766157915</c:v>
                </c:pt>
                <c:pt idx="14">
                  <c:v>4.4630128526015751</c:v>
                </c:pt>
                <c:pt idx="15">
                  <c:v>4.5045465009593668</c:v>
                </c:pt>
                <c:pt idx="16">
                  <c:v>4.4124459826957363</c:v>
                </c:pt>
                <c:pt idx="17">
                  <c:v>4.3370264060926624</c:v>
                </c:pt>
                <c:pt idx="18">
                  <c:v>4.2775643790115856</c:v>
                </c:pt>
                <c:pt idx="19">
                  <c:v>4.2332759581958657</c:v>
                </c:pt>
                <c:pt idx="20">
                  <c:v>4.1952370652073281</c:v>
                </c:pt>
                <c:pt idx="21">
                  <c:v>4.1832892036114977</c:v>
                </c:pt>
                <c:pt idx="22">
                  <c:v>4.2006852911011689</c:v>
                </c:pt>
                <c:pt idx="23">
                  <c:v>4.2508241077607751</c:v>
                </c:pt>
                <c:pt idx="24">
                  <c:v>4.29373456484426</c:v>
                </c:pt>
                <c:pt idx="25">
                  <c:v>4.2329166321896734</c:v>
                </c:pt>
                <c:pt idx="26">
                  <c:v>4.1950540873108979</c:v>
                </c:pt>
                <c:pt idx="27">
                  <c:v>4.1833055884080199</c:v>
                </c:pt>
                <c:pt idx="28">
                  <c:v>4.2009248989788723</c:v>
                </c:pt>
                <c:pt idx="29">
                  <c:v>4.2461998851200526</c:v>
                </c:pt>
                <c:pt idx="30">
                  <c:v>4.202258628386299</c:v>
                </c:pt>
                <c:pt idx="31">
                  <c:v>4.1836282066071382</c:v>
                </c:pt>
                <c:pt idx="32">
                  <c:v>4.1935342965683713</c:v>
                </c:pt>
                <c:pt idx="33">
                  <c:v>4.2128521940480086</c:v>
                </c:pt>
                <c:pt idx="34">
                  <c:v>4.1863442882900994</c:v>
                </c:pt>
                <c:pt idx="35">
                  <c:v>4.1874000668211417</c:v>
                </c:pt>
                <c:pt idx="36">
                  <c:v>4.2020303837644102</c:v>
                </c:pt>
                <c:pt idx="37">
                  <c:v>4.1835936271033622</c:v>
                </c:pt>
                <c:pt idx="38">
                  <c:v>4.193717000463443</c:v>
                </c:pt>
                <c:pt idx="39">
                  <c:v>4.1859972094362252</c:v>
                </c:pt>
              </c:numCache>
            </c:numRef>
          </c:yVal>
          <c:smooth val="0"/>
          <c:extLst>
            <c:ext xmlns:c16="http://schemas.microsoft.com/office/drawing/2014/chart" uri="{C3380CC4-5D6E-409C-BE32-E72D297353CC}">
              <c16:uniqueId val="{00000000-F6FA-4AD8-B42E-728DAF15A47C}"/>
            </c:ext>
          </c:extLst>
        </c:ser>
        <c:ser>
          <c:idx val="8"/>
          <c:order val="8"/>
          <c:spPr>
            <a:ln w="12700" cap="rnd">
              <a:solidFill>
                <a:srgbClr val="FF0000"/>
              </a:solidFill>
              <a:round/>
            </a:ln>
            <a:effectLst/>
          </c:spPr>
          <c:marker>
            <c:symbol val="none"/>
          </c:marker>
          <c:xVal>
            <c:numRef>
              <c:f>ANALYSIS!$V$17:$V$19</c:f>
              <c:numCache>
                <c:formatCode>General</c:formatCode>
                <c:ptCount val="3"/>
                <c:pt idx="0">
                  <c:v>0.7</c:v>
                </c:pt>
                <c:pt idx="1">
                  <c:v>0.7</c:v>
                </c:pt>
                <c:pt idx="2">
                  <c:v>0</c:v>
                </c:pt>
              </c:numCache>
            </c:numRef>
          </c:xVal>
          <c:yVal>
            <c:numRef>
              <c:f>ANALYSIS!$W$17:$W$19</c:f>
              <c:numCache>
                <c:formatCode>General</c:formatCode>
                <c:ptCount val="3"/>
                <c:pt idx="0">
                  <c:v>0</c:v>
                </c:pt>
                <c:pt idx="1">
                  <c:v>4.3344814766157915</c:v>
                </c:pt>
                <c:pt idx="2">
                  <c:v>4.3344814766157915</c:v>
                </c:pt>
              </c:numCache>
            </c:numRef>
          </c:yVal>
          <c:smooth val="0"/>
          <c:extLst>
            <c:ext xmlns:c16="http://schemas.microsoft.com/office/drawing/2014/chart" uri="{C3380CC4-5D6E-409C-BE32-E72D297353CC}">
              <c16:uniqueId val="{00000001-F6FA-4AD8-B42E-728DAF15A47C}"/>
            </c:ext>
          </c:extLst>
        </c:ser>
        <c:dLbls>
          <c:showLegendKey val="0"/>
          <c:showVal val="0"/>
          <c:showCatName val="0"/>
          <c:showSerName val="0"/>
          <c:showPercent val="0"/>
          <c:showBubbleSize val="0"/>
        </c:dLbls>
        <c:axId val="471793071"/>
        <c:axId val="471798479"/>
      </c:scatterChart>
      <c:valAx>
        <c:axId val="471793071"/>
        <c:scaling>
          <c:orientation val="minMax"/>
          <c:max val="3.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8479"/>
        <c:crosses val="autoZero"/>
        <c:crossBetween val="midCat"/>
        <c:majorUnit val="0.5"/>
      </c:valAx>
      <c:valAx>
        <c:axId val="471798479"/>
        <c:scaling>
          <c:orientation val="minMax"/>
          <c:max val="1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a:t>
                </a:r>
                <a:r>
                  <a:rPr lang="en-US" baseline="-25000"/>
                  <a:t>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071"/>
        <c:crosses val="autoZero"/>
        <c:crossBetween val="midCat"/>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117022</xdr:colOff>
      <xdr:row>30</xdr:row>
      <xdr:rowOff>54429</xdr:rowOff>
    </xdr:from>
    <xdr:to>
      <xdr:col>10</xdr:col>
      <xdr:colOff>246562</xdr:colOff>
      <xdr:row>52</xdr:row>
      <xdr:rowOff>152400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145813</xdr:colOff>
      <xdr:row>31</xdr:row>
      <xdr:rowOff>63585</xdr:rowOff>
    </xdr:from>
    <xdr:to>
      <xdr:col>9</xdr:col>
      <xdr:colOff>573293</xdr:colOff>
      <xdr:row>39</xdr:row>
      <xdr:rowOff>92766</xdr:rowOff>
    </xdr:to>
    <xdr:grpSp>
      <xdr:nvGrpSpPr>
        <xdr:cNvPr id="42" name="Group 41"/>
        <xdr:cNvGrpSpPr/>
      </xdr:nvGrpSpPr>
      <xdr:grpSpPr>
        <a:xfrm>
          <a:off x="4807460" y="5738244"/>
          <a:ext cx="1010186" cy="1463534"/>
          <a:chOff x="4307541" y="5874273"/>
          <a:chExt cx="1169447" cy="1707627"/>
        </a:xfrm>
      </xdr:grpSpPr>
      <xdr:grpSp>
        <xdr:nvGrpSpPr>
          <xdr:cNvPr id="6" name="Group 5"/>
          <xdr:cNvGrpSpPr/>
        </xdr:nvGrpSpPr>
        <xdr:grpSpPr>
          <a:xfrm>
            <a:off x="4307541" y="5874273"/>
            <a:ext cx="910366" cy="1707627"/>
            <a:chOff x="9745980" y="5158740"/>
            <a:chExt cx="1371600" cy="2506980"/>
          </a:xfrm>
        </xdr:grpSpPr>
        <xdr:sp macro="" textlink="">
          <xdr:nvSpPr>
            <xdr:cNvPr id="2" name="Rectangle 1"/>
            <xdr:cNvSpPr/>
          </xdr:nvSpPr>
          <xdr:spPr>
            <a:xfrm>
              <a:off x="9745980" y="5448300"/>
              <a:ext cx="1371600" cy="19278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5" name="Group 4"/>
            <xdr:cNvGrpSpPr/>
          </xdr:nvGrpSpPr>
          <xdr:grpSpPr>
            <a:xfrm>
              <a:off x="9753600" y="5158740"/>
              <a:ext cx="1341120" cy="289560"/>
              <a:chOff x="9753600" y="5173980"/>
              <a:chExt cx="1341120" cy="289560"/>
            </a:xfrm>
          </xdr:grpSpPr>
          <xdr:cxnSp macro="">
            <xdr:nvCxnSpPr>
              <xdr:cNvPr id="4" name="Straight Arrow Connector 3"/>
              <xdr:cNvCxnSpPr/>
            </xdr:nvCxnSpPr>
            <xdr:spPr>
              <a:xfrm>
                <a:off x="975360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xdr:cNvCxnSpPr/>
            </xdr:nvCxnSpPr>
            <xdr:spPr>
              <a:xfrm>
                <a:off x="997712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xdr:cNvCxnSpPr/>
            </xdr:nvCxnSpPr>
            <xdr:spPr>
              <a:xfrm>
                <a:off x="1020064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xdr:cNvCxnSpPr/>
            </xdr:nvCxnSpPr>
            <xdr:spPr>
              <a:xfrm>
                <a:off x="1042416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xdr:cNvCxnSpPr/>
            </xdr:nvCxnSpPr>
            <xdr:spPr>
              <a:xfrm>
                <a:off x="1064768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Straight Arrow Connector 23"/>
              <xdr:cNvCxnSpPr/>
            </xdr:nvCxnSpPr>
            <xdr:spPr>
              <a:xfrm>
                <a:off x="1087120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Straight Arrow Connector 24"/>
              <xdr:cNvCxnSpPr/>
            </xdr:nvCxnSpPr>
            <xdr:spPr>
              <a:xfrm>
                <a:off x="1109472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6" name="Group 25"/>
            <xdr:cNvGrpSpPr/>
          </xdr:nvGrpSpPr>
          <xdr:grpSpPr>
            <a:xfrm flipV="1">
              <a:off x="9753600" y="7376160"/>
              <a:ext cx="1341120" cy="289560"/>
              <a:chOff x="9753600" y="5173980"/>
              <a:chExt cx="1341120" cy="289560"/>
            </a:xfrm>
          </xdr:grpSpPr>
          <xdr:cxnSp macro="">
            <xdr:nvCxnSpPr>
              <xdr:cNvPr id="27" name="Straight Arrow Connector 26"/>
              <xdr:cNvCxnSpPr/>
            </xdr:nvCxnSpPr>
            <xdr:spPr>
              <a:xfrm>
                <a:off x="975360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xdr:cNvCxnSpPr/>
            </xdr:nvCxnSpPr>
            <xdr:spPr>
              <a:xfrm>
                <a:off x="997712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Straight Arrow Connector 28"/>
              <xdr:cNvCxnSpPr/>
            </xdr:nvCxnSpPr>
            <xdr:spPr>
              <a:xfrm>
                <a:off x="1020064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Straight Arrow Connector 29"/>
              <xdr:cNvCxnSpPr/>
            </xdr:nvCxnSpPr>
            <xdr:spPr>
              <a:xfrm>
                <a:off x="1042416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Straight Arrow Connector 30"/>
              <xdr:cNvCxnSpPr/>
            </xdr:nvCxnSpPr>
            <xdr:spPr>
              <a:xfrm>
                <a:off x="1064768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xdr:nvCxnSpPr>
            <xdr:spPr>
              <a:xfrm>
                <a:off x="1087120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xdr:cNvCxnSpPr/>
            </xdr:nvCxnSpPr>
            <xdr:spPr>
              <a:xfrm>
                <a:off x="11094720" y="5173980"/>
                <a:ext cx="0" cy="289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7" name="TextBox 6"/>
          <xdr:cNvSpPr txBox="1"/>
        </xdr:nvSpPr>
        <xdr:spPr>
          <a:xfrm flipH="1">
            <a:off x="5225527" y="6511239"/>
            <a:ext cx="2514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a</a:t>
            </a:r>
          </a:p>
        </xdr:txBody>
      </xdr:sp>
      <xdr:sp macro="" textlink="">
        <xdr:nvSpPr>
          <xdr:cNvPr id="34" name="TextBox 33"/>
          <xdr:cNvSpPr txBox="1"/>
        </xdr:nvSpPr>
        <xdr:spPr>
          <a:xfrm flipH="1">
            <a:off x="4619962" y="7092095"/>
            <a:ext cx="2514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b</a:t>
            </a:r>
          </a:p>
        </xdr:txBody>
      </xdr:sp>
      <xdr:cxnSp macro="">
        <xdr:nvCxnSpPr>
          <xdr:cNvPr id="35" name="Straight Arrow Connector 34"/>
          <xdr:cNvCxnSpPr/>
        </xdr:nvCxnSpPr>
        <xdr:spPr>
          <a:xfrm flipV="1">
            <a:off x="5351033" y="6235401"/>
            <a:ext cx="0" cy="3509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xdr:cNvCxnSpPr/>
        </xdr:nvCxnSpPr>
        <xdr:spPr>
          <a:xfrm>
            <a:off x="5351033" y="6819004"/>
            <a:ext cx="0" cy="35096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xdr:nvCxnSpPr>
        <xdr:spPr>
          <a:xfrm rot="5400000">
            <a:off x="4490421" y="7086152"/>
            <a:ext cx="0" cy="3429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Straight Arrow Connector 37"/>
          <xdr:cNvCxnSpPr/>
        </xdr:nvCxnSpPr>
        <xdr:spPr>
          <a:xfrm>
            <a:off x="4875007" y="7257602"/>
            <a:ext cx="33528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236220</xdr:colOff>
      <xdr:row>31</xdr:row>
      <xdr:rowOff>152400</xdr:rowOff>
    </xdr:from>
    <xdr:to>
      <xdr:col>8</xdr:col>
      <xdr:colOff>180191</xdr:colOff>
      <xdr:row>38</xdr:row>
      <xdr:rowOff>168165</xdr:rowOff>
    </xdr:to>
    <xdr:sp macro="" textlink="">
      <xdr:nvSpPr>
        <xdr:cNvPr id="41" name="TextBox 40"/>
        <xdr:cNvSpPr txBox="1"/>
      </xdr:nvSpPr>
      <xdr:spPr>
        <a:xfrm>
          <a:off x="3149749" y="5827059"/>
          <a:ext cx="1692089" cy="1270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i="1"/>
            <a:t>Note: The black lines are reference lines for isotropic core, equal thickness</a:t>
          </a:r>
          <a:r>
            <a:rPr lang="en-US" sz="1000" i="1" baseline="0"/>
            <a:t> </a:t>
          </a:r>
          <a:r>
            <a:rPr lang="en-US" sz="1000" i="1"/>
            <a:t>isotropic facings. for V =</a:t>
          </a:r>
          <a:r>
            <a:rPr lang="en-US" sz="1000" i="1" baseline="0"/>
            <a:t> 0.00, 0.05, 0.10, 0.20, 0.40, 0.80, 1.00.</a:t>
          </a:r>
          <a:endParaRPr lang="en-US" sz="1000" i="1"/>
        </a:p>
      </xdr:txBody>
    </xdr:sp>
    <xdr:clientData/>
  </xdr:twoCellAnchor>
  <xdr:twoCellAnchor>
    <xdr:from>
      <xdr:col>0</xdr:col>
      <xdr:colOff>40822</xdr:colOff>
      <xdr:row>7</xdr:row>
      <xdr:rowOff>40821</xdr:rowOff>
    </xdr:from>
    <xdr:to>
      <xdr:col>4</xdr:col>
      <xdr:colOff>66675</xdr:colOff>
      <xdr:row>10</xdr:row>
      <xdr:rowOff>145236</xdr:rowOff>
    </xdr:to>
    <xdr:grpSp>
      <xdr:nvGrpSpPr>
        <xdr:cNvPr id="39" name="Group 38"/>
        <xdr:cNvGrpSpPr/>
      </xdr:nvGrpSpPr>
      <xdr:grpSpPr>
        <a:xfrm>
          <a:off x="40822" y="1295880"/>
          <a:ext cx="2356677" cy="642297"/>
          <a:chOff x="40822" y="1267641"/>
          <a:chExt cx="2570933" cy="630195"/>
        </a:xfrm>
      </xdr:grpSpPr>
      <xdr:pic>
        <xdr:nvPicPr>
          <xdr:cNvPr id="40" name="Picture 39">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3" name="Picture 42"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fpl-070" TargetMode="External"/><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61"/>
    <col min="3" max="3" width="10.6640625" style="61" bestFit="1" customWidth="1"/>
    <col min="4" max="11" width="9.109375" style="61"/>
    <col min="12" max="12" width="5.44140625" style="46" customWidth="1"/>
    <col min="13" max="17" width="5.33203125" style="82" customWidth="1"/>
    <col min="18" max="19" width="5.33203125" style="83" customWidth="1"/>
    <col min="20" max="25" width="9.109375" style="85"/>
    <col min="26" max="16384" width="9.109375" style="61"/>
  </cols>
  <sheetData>
    <row r="1" spans="1:25" s="46" customFormat="1" ht="13.8" x14ac:dyDescent="0.3">
      <c r="A1" s="42"/>
      <c r="B1" s="43" t="s">
        <v>3</v>
      </c>
      <c r="C1" s="44" t="s">
        <v>12</v>
      </c>
      <c r="D1" s="42"/>
      <c r="E1" s="42"/>
      <c r="F1" s="43" t="s">
        <v>28</v>
      </c>
      <c r="G1" s="45"/>
      <c r="H1" s="42"/>
      <c r="I1" s="42"/>
      <c r="J1" s="42"/>
      <c r="K1" s="42"/>
      <c r="M1" s="78"/>
      <c r="N1" s="78"/>
      <c r="O1" s="78"/>
      <c r="P1" s="78"/>
      <c r="Q1" s="78"/>
      <c r="R1" s="78"/>
      <c r="S1" s="78"/>
      <c r="T1" s="79"/>
      <c r="U1" s="79"/>
      <c r="V1" s="79"/>
      <c r="W1" s="80"/>
      <c r="X1" s="81"/>
      <c r="Y1" s="79"/>
    </row>
    <row r="2" spans="1:25" s="46" customFormat="1" ht="13.8" x14ac:dyDescent="0.3">
      <c r="A2" s="42"/>
      <c r="B2" s="43" t="s">
        <v>5</v>
      </c>
      <c r="C2" s="44" t="s">
        <v>10</v>
      </c>
      <c r="D2" s="42"/>
      <c r="E2" s="42"/>
      <c r="F2" s="43" t="s">
        <v>8</v>
      </c>
      <c r="G2" s="44"/>
      <c r="H2" s="42"/>
      <c r="I2" s="42"/>
      <c r="J2" s="42"/>
      <c r="K2" s="42"/>
      <c r="M2" s="78"/>
      <c r="N2" s="78"/>
      <c r="O2" s="78"/>
      <c r="P2" s="78"/>
      <c r="Q2" s="78"/>
      <c r="R2" s="78"/>
      <c r="S2" s="78"/>
      <c r="T2" s="79"/>
      <c r="U2" s="79"/>
      <c r="V2" s="79"/>
      <c r="W2" s="80"/>
      <c r="X2" s="81"/>
      <c r="Y2" s="79"/>
    </row>
    <row r="3" spans="1:25" s="46" customFormat="1" ht="13.8" x14ac:dyDescent="0.3">
      <c r="A3" s="42"/>
      <c r="B3" s="43" t="s">
        <v>1</v>
      </c>
      <c r="C3" s="51"/>
      <c r="D3" s="42"/>
      <c r="E3" s="42"/>
      <c r="F3" s="43" t="s">
        <v>0</v>
      </c>
      <c r="G3" s="44"/>
      <c r="H3" s="42"/>
      <c r="I3" s="42"/>
      <c r="J3" s="42"/>
      <c r="K3" s="42"/>
      <c r="M3" s="78"/>
      <c r="N3" s="78"/>
      <c r="O3" s="78"/>
      <c r="P3" s="78"/>
      <c r="Q3" s="78"/>
      <c r="R3" s="78"/>
      <c r="S3" s="78"/>
      <c r="T3" s="79"/>
      <c r="U3" s="79"/>
      <c r="V3" s="79"/>
      <c r="W3" s="80"/>
      <c r="X3" s="81"/>
      <c r="Y3" s="79"/>
    </row>
    <row r="4" spans="1:25" s="46" customFormat="1" ht="13.8" x14ac:dyDescent="0.3">
      <c r="A4" s="42"/>
      <c r="B4" s="43" t="s">
        <v>37</v>
      </c>
      <c r="C4" s="45"/>
      <c r="D4" s="42"/>
      <c r="E4" s="42"/>
      <c r="F4" s="43" t="s">
        <v>38</v>
      </c>
      <c r="G4" s="44" t="s">
        <v>39</v>
      </c>
      <c r="H4" s="42"/>
      <c r="I4" s="42"/>
      <c r="J4" s="42"/>
      <c r="K4" s="42"/>
      <c r="M4" s="78"/>
      <c r="N4" s="78"/>
      <c r="O4" s="78"/>
      <c r="P4" s="78"/>
      <c r="Q4" s="82"/>
      <c r="R4" s="83"/>
      <c r="S4" s="83"/>
      <c r="T4" s="79"/>
      <c r="U4" s="79"/>
      <c r="V4" s="79"/>
      <c r="W4" s="80"/>
      <c r="X4" s="81"/>
      <c r="Y4" s="79"/>
    </row>
    <row r="5" spans="1:25" s="46" customFormat="1" ht="13.8" x14ac:dyDescent="0.3">
      <c r="A5" s="42"/>
      <c r="B5" s="43" t="s">
        <v>40</v>
      </c>
      <c r="C5" s="45"/>
      <c r="D5" s="42"/>
      <c r="E5" s="43"/>
      <c r="F5" s="42"/>
      <c r="G5" s="42"/>
      <c r="H5" s="42"/>
      <c r="I5" s="42"/>
      <c r="J5" s="42"/>
      <c r="K5" s="42"/>
      <c r="M5" s="78"/>
      <c r="N5" s="78"/>
      <c r="O5" s="78"/>
      <c r="P5" s="78"/>
      <c r="Q5" s="82"/>
      <c r="R5" s="83"/>
      <c r="S5" s="83"/>
      <c r="T5" s="79"/>
      <c r="U5" s="79"/>
      <c r="V5" s="79"/>
      <c r="W5" s="80"/>
      <c r="X5" s="81"/>
      <c r="Y5" s="79"/>
    </row>
    <row r="6" spans="1:25" s="46" customFormat="1" ht="13.8" x14ac:dyDescent="0.3">
      <c r="A6" s="42"/>
      <c r="B6" s="42" t="s">
        <v>9</v>
      </c>
      <c r="C6" s="54"/>
      <c r="D6" s="42"/>
      <c r="E6" s="42"/>
      <c r="F6" s="42"/>
      <c r="G6" s="42"/>
      <c r="H6" s="42"/>
      <c r="I6" s="42"/>
      <c r="J6" s="42"/>
      <c r="K6" s="42"/>
      <c r="M6" s="78"/>
      <c r="N6" s="78"/>
      <c r="O6" s="78"/>
      <c r="P6" s="78"/>
      <c r="Q6" s="82"/>
      <c r="R6" s="83"/>
      <c r="S6" s="83"/>
      <c r="T6" s="79"/>
      <c r="U6" s="79"/>
      <c r="V6" s="79"/>
      <c r="W6" s="80"/>
      <c r="X6" s="81"/>
      <c r="Y6" s="79"/>
    </row>
    <row r="7" spans="1:25" s="46" customFormat="1" ht="13.8" x14ac:dyDescent="0.3">
      <c r="A7" s="42"/>
      <c r="B7" s="42"/>
      <c r="C7" s="42"/>
      <c r="D7" s="42"/>
      <c r="E7" s="42"/>
      <c r="F7" s="42"/>
      <c r="G7" s="42"/>
      <c r="H7" s="42"/>
      <c r="I7" s="42"/>
      <c r="J7" s="42"/>
      <c r="K7" s="42"/>
      <c r="M7" s="78"/>
      <c r="N7" s="78"/>
      <c r="O7" s="78"/>
      <c r="P7" s="78"/>
      <c r="Q7" s="82"/>
      <c r="R7" s="83"/>
      <c r="S7" s="83"/>
      <c r="T7" s="79"/>
      <c r="U7" s="79"/>
      <c r="V7" s="79"/>
      <c r="W7" s="80"/>
      <c r="X7" s="81"/>
      <c r="Y7" s="79"/>
    </row>
    <row r="8" spans="1:25" s="46" customFormat="1" ht="13.8" x14ac:dyDescent="0.3">
      <c r="A8" s="55"/>
      <c r="E8" s="48"/>
      <c r="F8" s="49"/>
      <c r="H8" s="56"/>
      <c r="I8" s="48"/>
      <c r="J8" s="57"/>
      <c r="K8" s="58"/>
      <c r="L8" s="59"/>
      <c r="M8" s="78"/>
      <c r="N8" s="78"/>
      <c r="O8" s="78"/>
      <c r="P8" s="78"/>
      <c r="Q8" s="82"/>
      <c r="R8" s="83"/>
      <c r="S8" s="83"/>
      <c r="T8" s="79"/>
      <c r="U8" s="79"/>
      <c r="V8" s="79"/>
      <c r="W8" s="79"/>
      <c r="X8" s="79"/>
      <c r="Y8" s="79"/>
    </row>
    <row r="9" spans="1:25" s="46" customFormat="1" ht="13.8" x14ac:dyDescent="0.3">
      <c r="E9" s="48"/>
      <c r="F9" s="56"/>
      <c r="H9" s="56"/>
      <c r="I9" s="48"/>
      <c r="J9" s="58"/>
      <c r="K9" s="58"/>
      <c r="L9" s="59"/>
      <c r="M9" s="78"/>
      <c r="N9" s="78"/>
      <c r="O9" s="78"/>
      <c r="P9" s="78"/>
      <c r="Q9" s="82"/>
      <c r="R9" s="83"/>
      <c r="S9" s="83"/>
      <c r="T9" s="79"/>
      <c r="U9" s="79"/>
      <c r="V9" s="79"/>
      <c r="W9" s="79"/>
      <c r="X9" s="79"/>
      <c r="Y9" s="79"/>
    </row>
    <row r="10" spans="1:25" s="46" customFormat="1" ht="13.8" x14ac:dyDescent="0.3">
      <c r="E10" s="48"/>
      <c r="F10" s="56"/>
      <c r="H10" s="56"/>
      <c r="I10" s="48"/>
      <c r="J10" s="49"/>
      <c r="K10" s="56"/>
      <c r="L10" s="59"/>
      <c r="M10" s="78"/>
      <c r="N10" s="78"/>
      <c r="O10" s="78"/>
      <c r="P10" s="78"/>
      <c r="Q10" s="82"/>
      <c r="R10" s="83"/>
      <c r="S10" s="83"/>
      <c r="T10" s="79"/>
      <c r="U10" s="79"/>
      <c r="V10" s="79"/>
      <c r="W10" s="79"/>
      <c r="X10" s="79"/>
      <c r="Y10" s="79"/>
    </row>
    <row r="11" spans="1:25" s="46" customFormat="1" ht="13.8" x14ac:dyDescent="0.3">
      <c r="E11" s="48"/>
      <c r="F11" s="56"/>
      <c r="I11" s="60"/>
      <c r="J11" s="49"/>
      <c r="M11" s="78"/>
      <c r="N11" s="78"/>
      <c r="O11" s="78"/>
      <c r="P11" s="78"/>
      <c r="Q11" s="78"/>
      <c r="R11" s="78"/>
      <c r="S11" s="78"/>
      <c r="T11" s="79"/>
      <c r="U11" s="79"/>
      <c r="V11" s="79"/>
      <c r="W11" s="79"/>
      <c r="X11" s="79"/>
      <c r="Y11" s="79"/>
    </row>
    <row r="12" spans="1:25" x14ac:dyDescent="0.3">
      <c r="C12" s="62" t="str">
        <f>G4</f>
        <v>IMPORTANT INFORMATION</v>
      </c>
      <c r="M12" s="78"/>
      <c r="N12" s="78"/>
      <c r="O12" s="78"/>
      <c r="P12" s="78"/>
      <c r="Q12" s="84"/>
      <c r="R12" s="84"/>
      <c r="S12" s="84"/>
    </row>
    <row r="13" spans="1:25" s="46" customFormat="1" ht="13.8" x14ac:dyDescent="0.3">
      <c r="M13" s="78"/>
      <c r="N13" s="78"/>
      <c r="O13" s="78"/>
      <c r="P13" s="78"/>
      <c r="Q13" s="78"/>
      <c r="R13" s="78"/>
      <c r="S13" s="78"/>
      <c r="T13" s="79"/>
      <c r="U13" s="79"/>
      <c r="V13" s="79"/>
      <c r="W13" s="79"/>
      <c r="X13" s="79"/>
      <c r="Y13" s="79"/>
    </row>
    <row r="14" spans="1:25" s="46" customFormat="1" ht="13.8" x14ac:dyDescent="0.3">
      <c r="B14" s="63" t="s">
        <v>42</v>
      </c>
      <c r="M14" s="78"/>
      <c r="N14" s="78"/>
      <c r="O14" s="78"/>
      <c r="P14" s="78"/>
      <c r="Q14" s="78"/>
      <c r="R14" s="78"/>
      <c r="S14" s="78"/>
      <c r="T14" s="79"/>
      <c r="U14" s="79"/>
      <c r="V14" s="79"/>
      <c r="W14" s="79"/>
      <c r="X14" s="79"/>
      <c r="Y14" s="79"/>
    </row>
    <row r="15" spans="1:25" s="46" customFormat="1" ht="13.8" x14ac:dyDescent="0.3">
      <c r="A15" s="64"/>
      <c r="K15" s="64"/>
      <c r="M15" s="82"/>
      <c r="N15" s="82"/>
      <c r="O15" s="82"/>
      <c r="P15" s="82"/>
      <c r="Q15" s="82"/>
      <c r="R15" s="83"/>
      <c r="S15" s="83"/>
      <c r="T15" s="79"/>
      <c r="U15" s="79"/>
      <c r="V15" s="79"/>
      <c r="W15" s="79"/>
      <c r="X15" s="79"/>
      <c r="Y15" s="79"/>
    </row>
    <row r="16" spans="1:25" s="46" customFormat="1" ht="12.75" customHeight="1" x14ac:dyDescent="0.3">
      <c r="B16" s="141" t="s">
        <v>50</v>
      </c>
      <c r="C16" s="141"/>
      <c r="D16" s="141"/>
      <c r="E16" s="141"/>
      <c r="F16" s="141"/>
      <c r="G16" s="141"/>
      <c r="H16" s="141"/>
      <c r="I16" s="141"/>
      <c r="J16" s="141"/>
      <c r="M16" s="82"/>
      <c r="N16" s="82"/>
      <c r="O16" s="82"/>
      <c r="P16" s="82"/>
      <c r="Q16" s="82"/>
      <c r="R16" s="83"/>
      <c r="S16" s="83"/>
      <c r="T16" s="79"/>
      <c r="U16" s="79"/>
      <c r="V16" s="79"/>
      <c r="W16" s="79"/>
      <c r="X16" s="79"/>
      <c r="Y16" s="79"/>
    </row>
    <row r="17" spans="1:25" s="46" customFormat="1" ht="13.8" x14ac:dyDescent="0.3">
      <c r="B17" s="141"/>
      <c r="C17" s="141"/>
      <c r="D17" s="141"/>
      <c r="E17" s="141"/>
      <c r="F17" s="141"/>
      <c r="G17" s="141"/>
      <c r="H17" s="141"/>
      <c r="I17" s="141"/>
      <c r="J17" s="141"/>
      <c r="M17" s="82"/>
      <c r="N17" s="82"/>
      <c r="O17" s="82"/>
      <c r="P17" s="82"/>
      <c r="Q17" s="82"/>
      <c r="R17" s="83"/>
      <c r="S17" s="83"/>
      <c r="T17" s="79"/>
      <c r="U17" s="79"/>
      <c r="V17" s="79"/>
      <c r="W17" s="79"/>
      <c r="X17" s="79"/>
      <c r="Y17" s="79"/>
    </row>
    <row r="18" spans="1:25" s="46" customFormat="1" ht="13.8" x14ac:dyDescent="0.3">
      <c r="B18" s="141"/>
      <c r="C18" s="141"/>
      <c r="D18" s="141"/>
      <c r="E18" s="141"/>
      <c r="F18" s="141"/>
      <c r="G18" s="141"/>
      <c r="H18" s="141"/>
      <c r="I18" s="141"/>
      <c r="J18" s="141"/>
      <c r="M18" s="82"/>
      <c r="N18" s="82"/>
      <c r="O18" s="82"/>
      <c r="P18" s="82"/>
      <c r="Q18" s="82"/>
      <c r="R18" s="83"/>
      <c r="S18" s="83"/>
      <c r="T18" s="79"/>
      <c r="U18" s="79"/>
      <c r="V18" s="79"/>
      <c r="W18" s="79"/>
      <c r="X18" s="79"/>
      <c r="Y18" s="79"/>
    </row>
    <row r="19" spans="1:25" s="46" customFormat="1" ht="13.8" x14ac:dyDescent="0.3">
      <c r="B19" s="141"/>
      <c r="C19" s="141"/>
      <c r="D19" s="141"/>
      <c r="E19" s="141"/>
      <c r="F19" s="141"/>
      <c r="G19" s="141"/>
      <c r="H19" s="141"/>
      <c r="I19" s="141"/>
      <c r="J19" s="141"/>
      <c r="M19" s="82"/>
      <c r="N19" s="82"/>
      <c r="O19" s="82"/>
      <c r="P19" s="82"/>
      <c r="Q19" s="82"/>
      <c r="R19" s="83"/>
      <c r="S19" s="83"/>
      <c r="T19" s="79"/>
      <c r="U19" s="79"/>
      <c r="V19" s="79"/>
      <c r="W19" s="79"/>
      <c r="X19" s="79"/>
      <c r="Y19" s="79"/>
    </row>
    <row r="20" spans="1:25" s="46" customFormat="1" ht="12.75" customHeight="1" x14ac:dyDescent="0.3">
      <c r="A20" s="64"/>
      <c r="B20" s="65" t="s">
        <v>48</v>
      </c>
      <c r="C20" s="64"/>
      <c r="D20" s="64"/>
      <c r="E20" s="64"/>
      <c r="F20" s="64"/>
      <c r="G20" s="64"/>
      <c r="H20" s="64"/>
      <c r="I20" s="64"/>
      <c r="J20" s="64"/>
      <c r="K20" s="64"/>
      <c r="M20" s="82"/>
      <c r="N20" s="82"/>
      <c r="O20" s="82"/>
      <c r="P20" s="82"/>
      <c r="Q20" s="82"/>
      <c r="R20" s="83"/>
      <c r="S20" s="83"/>
      <c r="T20" s="79"/>
      <c r="U20" s="79"/>
      <c r="V20" s="79"/>
      <c r="W20" s="79"/>
      <c r="X20" s="79"/>
      <c r="Y20" s="79"/>
    </row>
    <row r="21" spans="1:25" s="46" customFormat="1" ht="13.8" x14ac:dyDescent="0.3">
      <c r="A21" s="64"/>
      <c r="B21" s="65"/>
      <c r="C21" s="64"/>
      <c r="D21" s="64"/>
      <c r="E21" s="64"/>
      <c r="F21" s="64"/>
      <c r="G21" s="64"/>
      <c r="H21" s="64"/>
      <c r="I21" s="64"/>
      <c r="J21" s="64"/>
      <c r="K21" s="64"/>
      <c r="M21" s="82"/>
      <c r="N21" s="82"/>
      <c r="O21" s="82"/>
      <c r="P21" s="82"/>
      <c r="Q21" s="82"/>
      <c r="R21" s="83"/>
      <c r="S21" s="83"/>
      <c r="T21" s="79"/>
      <c r="U21" s="79"/>
      <c r="V21" s="79"/>
      <c r="W21" s="79"/>
      <c r="X21" s="79"/>
      <c r="Y21" s="79"/>
    </row>
    <row r="22" spans="1:25" s="46" customFormat="1" ht="13.8" x14ac:dyDescent="0.3">
      <c r="A22" s="64"/>
      <c r="B22" s="141" t="s">
        <v>51</v>
      </c>
      <c r="C22" s="141"/>
      <c r="D22" s="141"/>
      <c r="E22" s="141"/>
      <c r="F22" s="141"/>
      <c r="G22" s="141"/>
      <c r="H22" s="141"/>
      <c r="I22" s="141"/>
      <c r="J22" s="141"/>
      <c r="K22" s="64"/>
      <c r="M22" s="82"/>
      <c r="N22" s="82"/>
      <c r="O22" s="82"/>
      <c r="P22" s="82"/>
      <c r="Q22" s="82"/>
      <c r="R22" s="83"/>
      <c r="S22" s="83"/>
      <c r="T22" s="79"/>
      <c r="U22" s="79"/>
      <c r="V22" s="79"/>
      <c r="W22" s="79"/>
      <c r="X22" s="79"/>
      <c r="Y22" s="79"/>
    </row>
    <row r="23" spans="1:25" s="46" customFormat="1" ht="13.8" x14ac:dyDescent="0.3">
      <c r="A23" s="64"/>
      <c r="B23" s="141"/>
      <c r="C23" s="141"/>
      <c r="D23" s="141"/>
      <c r="E23" s="141"/>
      <c r="F23" s="141"/>
      <c r="G23" s="141"/>
      <c r="H23" s="141"/>
      <c r="I23" s="141"/>
      <c r="J23" s="141"/>
      <c r="K23" s="64"/>
      <c r="M23" s="82"/>
      <c r="N23" s="82"/>
      <c r="O23" s="82"/>
      <c r="P23" s="82"/>
      <c r="Q23" s="82"/>
      <c r="R23" s="83"/>
      <c r="S23" s="86"/>
      <c r="T23" s="79"/>
      <c r="U23" s="79"/>
      <c r="V23" s="79"/>
      <c r="W23" s="79"/>
      <c r="X23" s="79"/>
      <c r="Y23" s="79"/>
    </row>
    <row r="24" spans="1:25" s="46" customFormat="1" ht="13.8" x14ac:dyDescent="0.3">
      <c r="A24" s="64"/>
      <c r="B24" s="141"/>
      <c r="C24" s="141"/>
      <c r="D24" s="141"/>
      <c r="E24" s="141"/>
      <c r="F24" s="141"/>
      <c r="G24" s="141"/>
      <c r="H24" s="141"/>
      <c r="I24" s="141"/>
      <c r="J24" s="141"/>
      <c r="K24" s="64"/>
      <c r="M24" s="82"/>
      <c r="N24" s="82"/>
      <c r="O24" s="82"/>
      <c r="P24" s="82"/>
      <c r="Q24" s="82"/>
      <c r="R24" s="83"/>
      <c r="S24" s="86"/>
      <c r="T24" s="79"/>
      <c r="U24" s="79"/>
      <c r="V24" s="79"/>
      <c r="W24" s="79"/>
      <c r="X24" s="79"/>
      <c r="Y24" s="79"/>
    </row>
    <row r="25" spans="1:25" s="46" customFormat="1" ht="12.75" customHeight="1" x14ac:dyDescent="0.3">
      <c r="A25" s="64"/>
      <c r="B25" s="133"/>
      <c r="C25" s="133"/>
      <c r="D25" s="133"/>
      <c r="E25" s="133"/>
      <c r="F25" s="134" t="s">
        <v>118</v>
      </c>
      <c r="G25" s="133"/>
      <c r="H25" s="133"/>
      <c r="I25" s="133"/>
      <c r="J25" s="133"/>
      <c r="K25" s="64"/>
      <c r="M25" s="82"/>
      <c r="N25" s="82"/>
      <c r="O25" s="82"/>
      <c r="P25" s="82"/>
      <c r="Q25" s="82"/>
      <c r="R25" s="83"/>
      <c r="S25" s="83"/>
      <c r="T25" s="79"/>
      <c r="U25" s="79"/>
      <c r="V25" s="79"/>
      <c r="W25" s="79"/>
      <c r="X25" s="79"/>
      <c r="Y25" s="79"/>
    </row>
    <row r="26" spans="1:25" s="46" customFormat="1" ht="13.8" x14ac:dyDescent="0.3">
      <c r="A26" s="64"/>
      <c r="B26" s="141" t="s">
        <v>52</v>
      </c>
      <c r="C26" s="141"/>
      <c r="D26" s="141"/>
      <c r="E26" s="141"/>
      <c r="F26" s="141"/>
      <c r="G26" s="141"/>
      <c r="H26" s="141"/>
      <c r="I26" s="141"/>
      <c r="J26" s="141"/>
      <c r="K26" s="64"/>
      <c r="M26" s="82"/>
      <c r="N26" s="82"/>
      <c r="O26" s="82"/>
      <c r="P26" s="82"/>
      <c r="Q26" s="82"/>
      <c r="R26" s="83"/>
      <c r="S26" s="83"/>
      <c r="T26" s="79"/>
      <c r="U26" s="79"/>
      <c r="V26" s="79"/>
      <c r="W26" s="79"/>
      <c r="X26" s="79"/>
      <c r="Y26" s="79"/>
    </row>
    <row r="27" spans="1:25" s="46" customFormat="1" ht="13.8" x14ac:dyDescent="0.3">
      <c r="A27" s="64"/>
      <c r="B27" s="141"/>
      <c r="C27" s="141"/>
      <c r="D27" s="141"/>
      <c r="E27" s="141"/>
      <c r="F27" s="141"/>
      <c r="G27" s="141"/>
      <c r="H27" s="141"/>
      <c r="I27" s="141"/>
      <c r="J27" s="141"/>
      <c r="K27" s="64"/>
      <c r="M27" s="82"/>
      <c r="N27" s="82"/>
      <c r="O27" s="82"/>
      <c r="P27" s="82"/>
      <c r="Q27" s="82"/>
      <c r="R27" s="83"/>
      <c r="S27" s="83"/>
      <c r="T27" s="79"/>
      <c r="U27" s="79"/>
      <c r="V27" s="79"/>
      <c r="W27" s="79"/>
      <c r="X27" s="79"/>
      <c r="Y27" s="79"/>
    </row>
    <row r="28" spans="1:25" s="46" customFormat="1" ht="13.8" x14ac:dyDescent="0.3">
      <c r="A28" s="64"/>
      <c r="B28" s="133"/>
      <c r="C28" s="133"/>
      <c r="D28" s="133"/>
      <c r="E28" s="133"/>
      <c r="F28" s="133"/>
      <c r="G28" s="133"/>
      <c r="H28" s="133"/>
      <c r="I28" s="133"/>
      <c r="J28" s="133"/>
      <c r="K28" s="64"/>
      <c r="M28" s="82"/>
      <c r="N28" s="82"/>
      <c r="O28" s="82"/>
      <c r="P28" s="82"/>
      <c r="Q28" s="82"/>
      <c r="R28" s="83"/>
      <c r="S28" s="83"/>
      <c r="T28" s="79"/>
      <c r="U28" s="79"/>
      <c r="V28" s="79"/>
      <c r="W28" s="79"/>
      <c r="X28" s="79"/>
      <c r="Y28" s="79"/>
    </row>
    <row r="29" spans="1:25" s="46" customFormat="1" ht="13.8" x14ac:dyDescent="0.3">
      <c r="A29" s="64"/>
      <c r="B29" s="141" t="s">
        <v>53</v>
      </c>
      <c r="C29" s="141"/>
      <c r="D29" s="141"/>
      <c r="E29" s="141"/>
      <c r="F29" s="141"/>
      <c r="G29" s="141"/>
      <c r="H29" s="141"/>
      <c r="I29" s="141"/>
      <c r="J29" s="141"/>
      <c r="K29" s="64"/>
      <c r="M29" s="82"/>
      <c r="N29" s="82"/>
      <c r="O29" s="82"/>
      <c r="P29" s="82"/>
      <c r="Q29" s="82"/>
      <c r="R29" s="83"/>
      <c r="S29" s="83"/>
      <c r="T29" s="79"/>
      <c r="U29" s="79"/>
      <c r="V29" s="79"/>
      <c r="W29" s="79"/>
      <c r="X29" s="79"/>
      <c r="Y29" s="79"/>
    </row>
    <row r="30" spans="1:25" s="46" customFormat="1" ht="13.8" x14ac:dyDescent="0.3">
      <c r="A30" s="64"/>
      <c r="B30" s="141"/>
      <c r="C30" s="141"/>
      <c r="D30" s="141"/>
      <c r="E30" s="141"/>
      <c r="F30" s="141"/>
      <c r="G30" s="141"/>
      <c r="H30" s="141"/>
      <c r="I30" s="141"/>
      <c r="J30" s="141"/>
      <c r="K30" s="64"/>
      <c r="M30" s="82"/>
      <c r="N30" s="82"/>
      <c r="O30" s="82"/>
      <c r="P30" s="82"/>
      <c r="Q30" s="82"/>
      <c r="R30" s="83"/>
      <c r="S30" s="83"/>
      <c r="T30" s="79"/>
      <c r="U30" s="79"/>
      <c r="V30" s="79"/>
      <c r="W30" s="79"/>
      <c r="X30" s="79"/>
      <c r="Y30" s="79"/>
    </row>
    <row r="31" spans="1:25" s="46" customFormat="1" ht="12.75" customHeight="1" x14ac:dyDescent="0.3">
      <c r="A31" s="64"/>
      <c r="B31" s="141"/>
      <c r="C31" s="141"/>
      <c r="D31" s="141"/>
      <c r="E31" s="141"/>
      <c r="F31" s="141"/>
      <c r="G31" s="141"/>
      <c r="H31" s="141"/>
      <c r="I31" s="141"/>
      <c r="J31" s="141"/>
      <c r="K31" s="64"/>
      <c r="M31" s="82"/>
      <c r="N31" s="82"/>
      <c r="O31" s="82"/>
      <c r="P31" s="82"/>
      <c r="Q31" s="82"/>
      <c r="R31" s="83"/>
      <c r="S31" s="83"/>
      <c r="T31" s="79"/>
      <c r="U31" s="79"/>
      <c r="V31" s="79"/>
      <c r="W31" s="79"/>
      <c r="X31" s="79"/>
      <c r="Y31" s="79"/>
    </row>
    <row r="32" spans="1:25" s="46" customFormat="1" ht="13.8" x14ac:dyDescent="0.3">
      <c r="A32" s="64"/>
      <c r="B32" s="141"/>
      <c r="C32" s="141"/>
      <c r="D32" s="141"/>
      <c r="E32" s="141"/>
      <c r="F32" s="141"/>
      <c r="G32" s="141"/>
      <c r="H32" s="141"/>
      <c r="I32" s="141"/>
      <c r="J32" s="141"/>
      <c r="K32" s="64"/>
      <c r="M32" s="82"/>
      <c r="N32" s="82"/>
      <c r="O32" s="82"/>
      <c r="P32" s="82"/>
      <c r="Q32" s="82"/>
      <c r="R32" s="83"/>
      <c r="S32" s="83"/>
      <c r="T32" s="79"/>
      <c r="U32" s="79"/>
      <c r="V32" s="79"/>
      <c r="W32" s="79"/>
      <c r="X32" s="79"/>
      <c r="Y32" s="79"/>
    </row>
    <row r="33" spans="1:25" s="46" customFormat="1" ht="12.75" customHeight="1" x14ac:dyDescent="0.3">
      <c r="A33" s="64"/>
      <c r="B33" s="141"/>
      <c r="C33" s="141"/>
      <c r="D33" s="141"/>
      <c r="E33" s="141"/>
      <c r="F33" s="141"/>
      <c r="G33" s="141"/>
      <c r="H33" s="141"/>
      <c r="I33" s="141"/>
      <c r="J33" s="141"/>
      <c r="K33" s="64"/>
      <c r="M33" s="82"/>
      <c r="N33" s="82"/>
      <c r="O33" s="82"/>
      <c r="P33" s="82"/>
      <c r="Q33" s="82"/>
      <c r="R33" s="83"/>
      <c r="S33" s="83"/>
      <c r="T33" s="79"/>
      <c r="U33" s="79"/>
      <c r="V33" s="79"/>
      <c r="W33" s="79"/>
      <c r="X33" s="79"/>
      <c r="Y33" s="79"/>
    </row>
    <row r="34" spans="1:25" s="46" customFormat="1" ht="13.8" x14ac:dyDescent="0.3">
      <c r="A34" s="64"/>
      <c r="B34" s="133"/>
      <c r="C34" s="133"/>
      <c r="D34" s="143" t="s">
        <v>43</v>
      </c>
      <c r="E34" s="143"/>
      <c r="F34" s="143"/>
      <c r="G34" s="143"/>
      <c r="H34" s="143"/>
      <c r="I34" s="133"/>
      <c r="J34" s="133"/>
      <c r="K34" s="64"/>
      <c r="M34" s="82"/>
      <c r="N34" s="82"/>
      <c r="O34" s="82"/>
      <c r="P34" s="82"/>
      <c r="Q34" s="82"/>
      <c r="R34" s="83"/>
      <c r="S34" s="86"/>
      <c r="T34" s="79"/>
      <c r="U34" s="79"/>
      <c r="V34" s="79"/>
      <c r="W34" s="79"/>
      <c r="X34" s="79"/>
      <c r="Y34" s="79"/>
    </row>
    <row r="35" spans="1:25" s="46" customFormat="1" ht="13.8" x14ac:dyDescent="0.3">
      <c r="A35" s="64"/>
      <c r="B35" s="64"/>
      <c r="C35" s="64"/>
      <c r="I35" s="64"/>
      <c r="J35" s="64"/>
      <c r="K35" s="64"/>
      <c r="M35" s="82"/>
      <c r="N35" s="82"/>
      <c r="O35" s="82"/>
      <c r="P35" s="82"/>
      <c r="Q35" s="82"/>
      <c r="R35" s="83"/>
      <c r="S35" s="86"/>
      <c r="T35" s="79"/>
      <c r="U35" s="79"/>
      <c r="V35" s="79"/>
      <c r="W35" s="79"/>
      <c r="X35" s="79"/>
      <c r="Y35" s="79"/>
    </row>
    <row r="36" spans="1:25" s="46" customFormat="1" ht="12.75" customHeight="1" x14ac:dyDescent="0.3">
      <c r="A36" s="64"/>
      <c r="B36" s="65" t="s">
        <v>44</v>
      </c>
      <c r="C36" s="64"/>
      <c r="D36" s="64"/>
      <c r="E36" s="64"/>
      <c r="F36" s="135"/>
      <c r="G36" s="64"/>
      <c r="H36" s="64"/>
      <c r="I36" s="64"/>
      <c r="J36" s="64"/>
      <c r="K36" s="64"/>
      <c r="M36" s="82"/>
      <c r="N36" s="82"/>
      <c r="O36" s="82"/>
      <c r="P36" s="82"/>
      <c r="Q36" s="82"/>
      <c r="R36" s="83"/>
      <c r="S36" s="83"/>
      <c r="T36" s="79"/>
      <c r="U36" s="79"/>
      <c r="V36" s="79"/>
      <c r="W36" s="79"/>
      <c r="X36" s="79"/>
      <c r="Y36" s="79"/>
    </row>
    <row r="37" spans="1:25" s="46" customFormat="1" ht="13.8" x14ac:dyDescent="0.3">
      <c r="A37" s="64"/>
      <c r="B37" s="65"/>
      <c r="C37" s="64"/>
      <c r="D37" s="64"/>
      <c r="E37" s="64"/>
      <c r="F37" s="135"/>
      <c r="G37" s="64"/>
      <c r="H37" s="64"/>
      <c r="I37" s="64"/>
      <c r="J37" s="64"/>
      <c r="K37" s="64"/>
      <c r="M37" s="82"/>
      <c r="N37" s="82"/>
      <c r="O37" s="82"/>
      <c r="P37" s="82"/>
      <c r="Q37" s="82"/>
      <c r="R37" s="83"/>
      <c r="S37" s="83"/>
      <c r="T37" s="79"/>
      <c r="U37" s="79"/>
      <c r="V37" s="79"/>
      <c r="W37" s="79"/>
      <c r="X37" s="79"/>
      <c r="Y37" s="79"/>
    </row>
    <row r="38" spans="1:25" s="46" customFormat="1" ht="13.8" x14ac:dyDescent="0.3">
      <c r="A38" s="64"/>
      <c r="B38" s="141" t="s">
        <v>54</v>
      </c>
      <c r="C38" s="141"/>
      <c r="D38" s="141"/>
      <c r="E38" s="141"/>
      <c r="F38" s="141"/>
      <c r="G38" s="141"/>
      <c r="H38" s="141"/>
      <c r="I38" s="141"/>
      <c r="J38" s="141"/>
      <c r="K38" s="64"/>
      <c r="M38" s="82"/>
      <c r="N38" s="82"/>
      <c r="O38" s="82"/>
      <c r="P38" s="82"/>
      <c r="Q38" s="82"/>
      <c r="R38" s="83"/>
      <c r="S38" s="83"/>
      <c r="T38" s="79"/>
      <c r="U38" s="79"/>
      <c r="V38" s="79"/>
      <c r="W38" s="79"/>
      <c r="X38" s="79"/>
      <c r="Y38" s="79"/>
    </row>
    <row r="39" spans="1:25" s="46" customFormat="1" ht="13.8" x14ac:dyDescent="0.3">
      <c r="A39" s="64"/>
      <c r="B39" s="141"/>
      <c r="C39" s="141"/>
      <c r="D39" s="141"/>
      <c r="E39" s="141"/>
      <c r="F39" s="141"/>
      <c r="G39" s="141"/>
      <c r="H39" s="141"/>
      <c r="I39" s="141"/>
      <c r="J39" s="141"/>
      <c r="K39" s="64"/>
      <c r="M39" s="82"/>
      <c r="N39" s="82"/>
      <c r="O39" s="82"/>
      <c r="P39" s="82"/>
      <c r="Q39" s="82"/>
      <c r="R39" s="83"/>
      <c r="S39" s="83"/>
      <c r="T39" s="79"/>
      <c r="U39" s="79"/>
      <c r="V39" s="79"/>
      <c r="W39" s="79"/>
      <c r="X39" s="79"/>
      <c r="Y39" s="79"/>
    </row>
    <row r="40" spans="1:25" s="46" customFormat="1" ht="13.8" x14ac:dyDescent="0.3">
      <c r="A40" s="64"/>
      <c r="B40" s="133"/>
      <c r="C40" s="133"/>
      <c r="D40" s="133"/>
      <c r="E40" s="133"/>
      <c r="F40" s="133"/>
      <c r="G40" s="133"/>
      <c r="H40" s="133"/>
      <c r="I40" s="133"/>
      <c r="J40" s="133"/>
      <c r="K40" s="64"/>
      <c r="M40" s="82"/>
      <c r="N40" s="82"/>
      <c r="O40" s="82"/>
      <c r="P40" s="82"/>
      <c r="Q40" s="82"/>
      <c r="R40" s="83"/>
      <c r="S40" s="83"/>
      <c r="T40" s="79"/>
      <c r="U40" s="79"/>
      <c r="V40" s="79"/>
      <c r="W40" s="79"/>
      <c r="X40" s="79"/>
      <c r="Y40" s="79"/>
    </row>
    <row r="41" spans="1:25" s="46" customFormat="1" ht="13.8" x14ac:dyDescent="0.3">
      <c r="A41" s="64"/>
      <c r="B41" s="141" t="s">
        <v>55</v>
      </c>
      <c r="C41" s="141"/>
      <c r="D41" s="141"/>
      <c r="E41" s="141"/>
      <c r="F41" s="141"/>
      <c r="G41" s="141"/>
      <c r="H41" s="141"/>
      <c r="I41" s="141"/>
      <c r="J41" s="141"/>
      <c r="K41" s="64"/>
      <c r="M41" s="82"/>
      <c r="N41" s="82"/>
      <c r="O41" s="82"/>
      <c r="P41" s="82"/>
      <c r="Q41" s="82"/>
      <c r="R41" s="83"/>
      <c r="S41" s="83"/>
      <c r="T41" s="79"/>
      <c r="U41" s="79"/>
      <c r="V41" s="79"/>
      <c r="W41" s="79"/>
      <c r="X41" s="79"/>
      <c r="Y41" s="79"/>
    </row>
    <row r="42" spans="1:25" s="46" customFormat="1" ht="13.8" x14ac:dyDescent="0.3">
      <c r="A42" s="64"/>
      <c r="B42" s="141"/>
      <c r="C42" s="141"/>
      <c r="D42" s="141"/>
      <c r="E42" s="141"/>
      <c r="F42" s="141"/>
      <c r="G42" s="141"/>
      <c r="H42" s="141"/>
      <c r="I42" s="141"/>
      <c r="J42" s="141"/>
      <c r="K42" s="64"/>
      <c r="M42" s="82"/>
      <c r="N42" s="82"/>
      <c r="O42" s="82"/>
      <c r="P42" s="82"/>
      <c r="Q42" s="82"/>
      <c r="R42" s="83"/>
      <c r="S42" s="83"/>
      <c r="T42" s="79"/>
      <c r="U42" s="79"/>
      <c r="V42" s="79"/>
      <c r="W42" s="79"/>
      <c r="X42" s="79"/>
      <c r="Y42" s="79"/>
    </row>
    <row r="43" spans="1:25" s="46" customFormat="1" ht="13.8" x14ac:dyDescent="0.3">
      <c r="A43" s="64"/>
      <c r="B43" s="141"/>
      <c r="C43" s="141"/>
      <c r="D43" s="141"/>
      <c r="E43" s="141"/>
      <c r="F43" s="141"/>
      <c r="G43" s="141"/>
      <c r="H43" s="141"/>
      <c r="I43" s="141"/>
      <c r="J43" s="141"/>
      <c r="K43" s="64"/>
      <c r="M43" s="82"/>
      <c r="N43" s="82"/>
      <c r="O43" s="82"/>
      <c r="P43" s="82"/>
      <c r="Q43" s="82"/>
      <c r="R43" s="83"/>
      <c r="S43" s="83"/>
      <c r="T43" s="79"/>
      <c r="U43" s="79"/>
      <c r="V43" s="79"/>
      <c r="W43" s="79"/>
      <c r="X43" s="79"/>
      <c r="Y43" s="79"/>
    </row>
    <row r="44" spans="1:25" s="46" customFormat="1" ht="13.8" x14ac:dyDescent="0.3">
      <c r="A44" s="64"/>
      <c r="B44" s="133"/>
      <c r="C44" s="133"/>
      <c r="D44" s="133"/>
      <c r="E44" s="133"/>
      <c r="F44" s="133"/>
      <c r="G44" s="133"/>
      <c r="H44" s="133"/>
      <c r="I44" s="133"/>
      <c r="J44" s="133"/>
      <c r="K44" s="64"/>
      <c r="M44" s="82"/>
      <c r="N44" s="82"/>
      <c r="O44" s="82"/>
      <c r="P44" s="82"/>
      <c r="Q44" s="82"/>
      <c r="R44" s="83"/>
      <c r="S44" s="83"/>
      <c r="T44" s="79"/>
      <c r="U44" s="79"/>
      <c r="V44" s="79"/>
      <c r="W44" s="79"/>
      <c r="X44" s="79"/>
      <c r="Y44" s="79"/>
    </row>
    <row r="45" spans="1:25" s="46" customFormat="1" ht="12.75" customHeight="1" x14ac:dyDescent="0.3">
      <c r="A45" s="64"/>
      <c r="B45" s="141" t="s">
        <v>49</v>
      </c>
      <c r="C45" s="141"/>
      <c r="D45" s="141"/>
      <c r="E45" s="141"/>
      <c r="F45" s="141"/>
      <c r="G45" s="141"/>
      <c r="H45" s="141"/>
      <c r="I45" s="141"/>
      <c r="J45" s="141"/>
      <c r="K45" s="64"/>
      <c r="M45" s="82"/>
      <c r="N45" s="82"/>
      <c r="O45" s="82"/>
      <c r="P45" s="82"/>
      <c r="Q45" s="82"/>
      <c r="R45" s="83"/>
      <c r="S45" s="83"/>
      <c r="T45" s="79"/>
      <c r="U45" s="79"/>
      <c r="V45" s="79"/>
      <c r="W45" s="79"/>
      <c r="X45" s="79"/>
      <c r="Y45" s="79"/>
    </row>
    <row r="46" spans="1:25" s="46" customFormat="1" ht="13.8" x14ac:dyDescent="0.3">
      <c r="A46" s="64"/>
      <c r="B46" s="141"/>
      <c r="C46" s="141"/>
      <c r="D46" s="141"/>
      <c r="E46" s="141"/>
      <c r="F46" s="141"/>
      <c r="G46" s="141"/>
      <c r="H46" s="141"/>
      <c r="I46" s="141"/>
      <c r="J46" s="141"/>
      <c r="K46" s="64"/>
      <c r="M46" s="82"/>
      <c r="N46" s="82"/>
      <c r="O46" s="82"/>
      <c r="P46" s="82"/>
      <c r="Q46" s="82"/>
      <c r="R46" s="83"/>
      <c r="S46" s="83"/>
      <c r="T46" s="79"/>
      <c r="U46" s="79"/>
      <c r="V46" s="79"/>
      <c r="W46" s="79"/>
      <c r="X46" s="79"/>
      <c r="Y46" s="79"/>
    </row>
    <row r="47" spans="1:25" s="46" customFormat="1" ht="13.8" x14ac:dyDescent="0.3">
      <c r="A47" s="64"/>
      <c r="B47" s="141"/>
      <c r="C47" s="141"/>
      <c r="D47" s="141"/>
      <c r="E47" s="141"/>
      <c r="F47" s="141"/>
      <c r="G47" s="141"/>
      <c r="H47" s="141"/>
      <c r="I47" s="141"/>
      <c r="J47" s="141"/>
      <c r="K47" s="64"/>
      <c r="M47" s="82"/>
      <c r="N47" s="82"/>
      <c r="O47" s="82"/>
      <c r="P47" s="82"/>
      <c r="Q47" s="82"/>
      <c r="R47" s="83"/>
      <c r="S47" s="83"/>
      <c r="T47" s="79"/>
      <c r="U47" s="79"/>
      <c r="V47" s="79"/>
      <c r="W47" s="79"/>
      <c r="X47" s="79"/>
      <c r="Y47" s="79"/>
    </row>
    <row r="48" spans="1:25" s="46" customFormat="1" ht="12.75" customHeight="1" x14ac:dyDescent="0.3">
      <c r="A48" s="64"/>
      <c r="B48" s="141"/>
      <c r="C48" s="141"/>
      <c r="D48" s="141"/>
      <c r="E48" s="141"/>
      <c r="F48" s="141"/>
      <c r="G48" s="141"/>
      <c r="H48" s="141"/>
      <c r="I48" s="141"/>
      <c r="J48" s="141"/>
      <c r="K48" s="64"/>
      <c r="M48" s="82"/>
      <c r="N48" s="82"/>
      <c r="O48" s="82"/>
      <c r="P48" s="82"/>
      <c r="Q48" s="82"/>
      <c r="R48" s="83"/>
      <c r="S48" s="83"/>
      <c r="T48" s="79"/>
      <c r="U48" s="79"/>
      <c r="V48" s="79"/>
      <c r="W48" s="79"/>
      <c r="X48" s="79"/>
      <c r="Y48" s="79"/>
    </row>
    <row r="49" spans="1:25" s="46" customFormat="1" ht="13.8" x14ac:dyDescent="0.3">
      <c r="A49" s="64"/>
      <c r="B49" s="64" t="s">
        <v>56</v>
      </c>
      <c r="C49" s="64"/>
      <c r="D49" s="64"/>
      <c r="E49" s="64"/>
      <c r="F49" s="64"/>
      <c r="G49" s="64"/>
      <c r="H49" s="64"/>
      <c r="I49" s="64"/>
      <c r="J49" s="64"/>
      <c r="K49" s="64"/>
      <c r="M49" s="82"/>
      <c r="N49" s="82"/>
      <c r="O49" s="82"/>
      <c r="P49" s="82"/>
      <c r="Q49" s="82"/>
      <c r="R49" s="83"/>
      <c r="S49" s="83"/>
      <c r="T49" s="79"/>
      <c r="U49" s="79"/>
      <c r="V49" s="79"/>
      <c r="W49" s="79"/>
      <c r="X49" s="79"/>
      <c r="Y49" s="79"/>
    </row>
    <row r="50" spans="1:25" s="46" customFormat="1" ht="13.8" x14ac:dyDescent="0.3">
      <c r="A50" s="64"/>
      <c r="B50" s="64"/>
      <c r="C50" s="64"/>
      <c r="D50" s="64"/>
      <c r="F50" s="134" t="s">
        <v>119</v>
      </c>
      <c r="G50" s="135"/>
      <c r="H50" s="64"/>
      <c r="I50" s="64"/>
      <c r="J50" s="64"/>
      <c r="K50" s="64"/>
      <c r="M50" s="82"/>
      <c r="N50" s="82"/>
      <c r="O50" s="82"/>
      <c r="P50" s="82"/>
      <c r="Q50" s="82"/>
      <c r="R50" s="83"/>
      <c r="S50" s="83"/>
      <c r="T50" s="79"/>
      <c r="U50" s="79"/>
      <c r="V50" s="79"/>
      <c r="W50" s="79"/>
      <c r="X50" s="79"/>
      <c r="Y50" s="79"/>
    </row>
    <row r="51" spans="1:25" s="46" customFormat="1" ht="13.8" x14ac:dyDescent="0.3">
      <c r="A51" s="64"/>
      <c r="B51" s="64"/>
      <c r="C51" s="64"/>
      <c r="D51" s="64"/>
      <c r="E51" s="64"/>
      <c r="F51" s="64"/>
      <c r="G51" s="64"/>
      <c r="H51" s="64"/>
      <c r="I51" s="64"/>
      <c r="J51" s="64"/>
      <c r="K51" s="64"/>
      <c r="M51" s="82"/>
      <c r="N51" s="82"/>
      <c r="O51" s="82"/>
      <c r="P51" s="82"/>
      <c r="Q51" s="82"/>
      <c r="R51" s="83"/>
      <c r="S51" s="83"/>
      <c r="T51" s="79"/>
      <c r="U51" s="79"/>
      <c r="V51" s="79"/>
      <c r="W51" s="79"/>
      <c r="X51" s="79"/>
      <c r="Y51" s="79"/>
    </row>
    <row r="52" spans="1:25" s="46" customFormat="1" ht="12.75" customHeight="1" x14ac:dyDescent="0.3">
      <c r="A52" s="64"/>
      <c r="B52" s="65" t="s">
        <v>57</v>
      </c>
      <c r="C52" s="64"/>
      <c r="D52" s="64"/>
      <c r="E52" s="64"/>
      <c r="F52" s="64"/>
      <c r="G52" s="64"/>
      <c r="H52" s="64"/>
      <c r="I52" s="64"/>
      <c r="J52" s="64"/>
      <c r="K52" s="64"/>
      <c r="M52" s="82"/>
      <c r="N52" s="82"/>
      <c r="O52" s="82"/>
      <c r="P52" s="82"/>
      <c r="Q52" s="82"/>
      <c r="R52" s="83"/>
      <c r="S52" s="83"/>
      <c r="T52" s="79"/>
      <c r="U52" s="79"/>
      <c r="V52" s="79"/>
      <c r="W52" s="79"/>
      <c r="X52" s="79"/>
      <c r="Y52" s="79"/>
    </row>
    <row r="53" spans="1:25" s="46" customFormat="1" ht="13.8" x14ac:dyDescent="0.3">
      <c r="A53" s="64"/>
      <c r="B53" s="64"/>
      <c r="C53" s="64"/>
      <c r="D53" s="64"/>
      <c r="E53" s="64"/>
      <c r="F53" s="64"/>
      <c r="G53" s="64"/>
      <c r="H53" s="64"/>
      <c r="I53" s="64"/>
      <c r="J53" s="64"/>
      <c r="K53" s="64"/>
      <c r="M53" s="82"/>
      <c r="N53" s="82"/>
      <c r="O53" s="82"/>
      <c r="P53" s="82"/>
      <c r="Q53" s="82"/>
      <c r="R53" s="83"/>
      <c r="S53" s="83"/>
      <c r="T53" s="79"/>
      <c r="U53" s="79"/>
      <c r="V53" s="79"/>
      <c r="W53" s="79"/>
      <c r="X53" s="79"/>
      <c r="Y53" s="79"/>
    </row>
    <row r="54" spans="1:25" s="46" customFormat="1" ht="13.8" x14ac:dyDescent="0.3">
      <c r="A54" s="64"/>
      <c r="B54" s="142" t="s">
        <v>58</v>
      </c>
      <c r="C54" s="142"/>
      <c r="D54" s="142"/>
      <c r="E54" s="142"/>
      <c r="F54" s="142"/>
      <c r="G54" s="142"/>
      <c r="H54" s="142"/>
      <c r="I54" s="142"/>
      <c r="J54" s="142"/>
      <c r="K54" s="64"/>
      <c r="M54" s="82"/>
      <c r="N54" s="82"/>
      <c r="O54" s="82"/>
      <c r="P54" s="82"/>
      <c r="Q54" s="82"/>
      <c r="R54" s="83"/>
      <c r="S54" s="83"/>
      <c r="T54" s="79"/>
      <c r="U54" s="79"/>
      <c r="V54" s="79"/>
      <c r="W54" s="79"/>
      <c r="X54" s="79"/>
      <c r="Y54" s="79"/>
    </row>
    <row r="55" spans="1:25" s="46" customFormat="1" ht="13.8" x14ac:dyDescent="0.3">
      <c r="A55" s="64"/>
      <c r="B55" s="142"/>
      <c r="C55" s="142"/>
      <c r="D55" s="142"/>
      <c r="E55" s="142"/>
      <c r="F55" s="142"/>
      <c r="G55" s="142"/>
      <c r="H55" s="142"/>
      <c r="I55" s="142"/>
      <c r="J55" s="142"/>
      <c r="K55" s="64"/>
      <c r="M55" s="82"/>
      <c r="N55" s="82"/>
      <c r="O55" s="82"/>
      <c r="P55" s="82"/>
      <c r="Q55" s="82"/>
      <c r="R55" s="83"/>
      <c r="S55" s="83"/>
      <c r="T55" s="79"/>
      <c r="U55" s="79"/>
      <c r="V55" s="79"/>
      <c r="W55" s="79"/>
      <c r="X55" s="79"/>
      <c r="Y55" s="79"/>
    </row>
    <row r="56" spans="1:25" s="46" customFormat="1" ht="13.8" x14ac:dyDescent="0.3">
      <c r="A56" s="64"/>
      <c r="B56" s="142"/>
      <c r="C56" s="142"/>
      <c r="D56" s="142"/>
      <c r="E56" s="142"/>
      <c r="F56" s="142"/>
      <c r="G56" s="142"/>
      <c r="H56" s="142"/>
      <c r="I56" s="142"/>
      <c r="J56" s="142"/>
      <c r="K56" s="64"/>
      <c r="M56" s="82"/>
      <c r="N56" s="82"/>
      <c r="O56" s="136"/>
      <c r="P56" s="82"/>
      <c r="Q56" s="82"/>
      <c r="R56" s="83"/>
      <c r="S56" s="83"/>
      <c r="T56" s="79"/>
      <c r="U56" s="79"/>
      <c r="V56" s="79"/>
      <c r="W56" s="79"/>
      <c r="X56" s="79"/>
      <c r="Y56" s="79"/>
    </row>
    <row r="57" spans="1:25" s="46" customFormat="1" ht="13.8" x14ac:dyDescent="0.3">
      <c r="A57" s="64"/>
      <c r="B57" s="64"/>
      <c r="C57" s="64"/>
      <c r="D57" s="64"/>
      <c r="F57" s="135"/>
      <c r="G57" s="64"/>
      <c r="H57" s="64"/>
      <c r="I57" s="64"/>
      <c r="J57" s="64"/>
      <c r="K57" s="64"/>
      <c r="M57" s="82"/>
      <c r="N57" s="82"/>
      <c r="O57" s="82"/>
      <c r="P57" s="82"/>
      <c r="Q57" s="82"/>
      <c r="R57" s="83"/>
      <c r="S57" s="83"/>
      <c r="T57" s="79"/>
      <c r="U57" s="79"/>
      <c r="V57" s="79"/>
      <c r="W57" s="79"/>
      <c r="X57" s="79"/>
      <c r="Y57" s="79"/>
    </row>
    <row r="58" spans="1:25" s="46" customFormat="1" ht="13.8" x14ac:dyDescent="0.3">
      <c r="A58" s="64"/>
      <c r="B58" s="64"/>
      <c r="C58" s="64"/>
      <c r="D58" s="64"/>
      <c r="E58" s="64"/>
      <c r="F58" s="64"/>
      <c r="G58" s="64"/>
      <c r="H58" s="64"/>
      <c r="I58" s="64"/>
      <c r="J58" s="64"/>
      <c r="K58" s="64"/>
      <c r="M58" s="82"/>
      <c r="N58" s="82"/>
      <c r="O58" s="82"/>
      <c r="P58" s="82"/>
      <c r="Q58" s="82"/>
      <c r="R58" s="83"/>
      <c r="S58" s="83"/>
      <c r="T58" s="79"/>
      <c r="U58" s="79"/>
      <c r="V58" s="79"/>
      <c r="W58" s="79"/>
      <c r="X58" s="79"/>
      <c r="Y58" s="79"/>
    </row>
    <row r="59" spans="1:25" s="46" customFormat="1" ht="13.8" x14ac:dyDescent="0.3">
      <c r="K59" s="64"/>
      <c r="M59" s="82"/>
      <c r="N59" s="82"/>
      <c r="O59" s="137"/>
      <c r="P59" s="82"/>
      <c r="Q59" s="82"/>
      <c r="R59" s="83"/>
      <c r="S59" s="83"/>
      <c r="T59" s="79"/>
      <c r="U59" s="79"/>
      <c r="V59" s="79"/>
      <c r="W59" s="79"/>
      <c r="X59" s="79"/>
      <c r="Y59" s="79"/>
    </row>
    <row r="60" spans="1:25" s="46" customFormat="1" ht="13.8" x14ac:dyDescent="0.3">
      <c r="A60" s="64"/>
      <c r="B60" s="64" t="s">
        <v>59</v>
      </c>
      <c r="C60" s="64"/>
      <c r="D60" s="64"/>
      <c r="E60" s="64"/>
      <c r="F60" s="64"/>
      <c r="G60" s="64"/>
      <c r="H60" s="64"/>
      <c r="I60" s="64"/>
      <c r="J60" s="64"/>
      <c r="K60" s="64"/>
      <c r="M60" s="82"/>
      <c r="N60" s="82"/>
      <c r="O60" s="82"/>
      <c r="P60" s="82"/>
      <c r="Q60" s="82"/>
      <c r="R60" s="83"/>
      <c r="S60" s="83"/>
      <c r="T60" s="79"/>
      <c r="U60" s="79"/>
      <c r="V60" s="79"/>
      <c r="W60" s="79"/>
      <c r="X60" s="79"/>
      <c r="Y60" s="79"/>
    </row>
    <row r="61" spans="1:25" s="46" customFormat="1" ht="13.8" x14ac:dyDescent="0.3">
      <c r="A61" s="64"/>
      <c r="C61" s="64"/>
      <c r="D61" s="64"/>
      <c r="F61" s="134" t="s">
        <v>120</v>
      </c>
      <c r="G61" s="138"/>
      <c r="H61" s="64"/>
      <c r="I61" s="64"/>
      <c r="J61" s="64"/>
      <c r="K61" s="64"/>
      <c r="M61" s="82"/>
      <c r="N61" s="82"/>
      <c r="O61" s="82"/>
      <c r="P61" s="82"/>
      <c r="Q61" s="82"/>
      <c r="R61" s="83"/>
      <c r="S61" s="83"/>
      <c r="T61" s="79"/>
      <c r="U61" s="79"/>
      <c r="V61" s="79"/>
      <c r="W61" s="79"/>
      <c r="X61" s="79"/>
      <c r="Y61" s="79"/>
    </row>
    <row r="62" spans="1:25" s="46" customFormat="1" ht="13.8" x14ac:dyDescent="0.3">
      <c r="A62" s="64"/>
      <c r="B62" s="64"/>
      <c r="C62" s="64"/>
      <c r="D62" s="64"/>
      <c r="E62" s="64"/>
      <c r="F62" s="64"/>
      <c r="G62" s="64"/>
      <c r="H62" s="64"/>
      <c r="I62" s="64"/>
      <c r="J62" s="64"/>
      <c r="K62" s="64"/>
      <c r="M62" s="82"/>
      <c r="N62" s="82"/>
      <c r="O62" s="82"/>
      <c r="P62" s="82"/>
      <c r="Q62" s="82"/>
      <c r="R62" s="83"/>
      <c r="S62" s="83"/>
      <c r="T62" s="79"/>
      <c r="U62" s="79"/>
      <c r="V62" s="79"/>
      <c r="W62" s="79"/>
      <c r="X62" s="79"/>
      <c r="Y62" s="7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S278"/>
  <sheetViews>
    <sheetView tabSelected="1" view="pageBreakPreview" zoomScale="85" zoomScaleNormal="100" zoomScaleSheetLayoutView="85" workbookViewId="0">
      <selection activeCell="A5" sqref="A5"/>
    </sheetView>
  </sheetViews>
  <sheetFormatPr defaultColWidth="9.109375" defaultRowHeight="15.6" x14ac:dyDescent="0.3"/>
  <cols>
    <col min="1" max="11" width="8.5546875" style="3" customWidth="1"/>
    <col min="12" max="12" width="6.44140625" style="4" customWidth="1"/>
    <col min="13" max="18" width="4" style="6" customWidth="1"/>
    <col min="19" max="19" width="4" style="7" customWidth="1"/>
    <col min="20" max="20" width="4.44140625" style="6" customWidth="1"/>
    <col min="21" max="21" width="9.109375" style="5"/>
    <col min="22" max="45" width="10" style="5" customWidth="1"/>
    <col min="46" max="46" width="10" style="9" customWidth="1"/>
    <col min="47" max="60" width="10" style="5" customWidth="1"/>
    <col min="61" max="78" width="9.109375" style="5"/>
    <col min="79" max="79" width="8.77734375" style="5" customWidth="1"/>
    <col min="80" max="94" width="9.109375" style="5"/>
    <col min="95" max="95" width="9" style="5" customWidth="1"/>
    <col min="96" max="102" width="11" style="5" customWidth="1"/>
    <col min="103" max="110" width="9.109375" style="5"/>
    <col min="111" max="111" width="10.88671875" style="5" customWidth="1"/>
    <col min="112" max="126" width="9.109375" style="5"/>
    <col min="127" max="127" width="10.33203125" style="5" customWidth="1"/>
    <col min="128" max="143" width="9.109375" style="5"/>
    <col min="144" max="177" width="9.109375" style="4"/>
    <col min="179" max="182" width="9.109375" style="89"/>
    <col min="183" max="190" width="9.109375" style="4"/>
    <col min="191" max="191" width="14" style="4" customWidth="1"/>
    <col min="192" max="192" width="9.109375" style="4"/>
    <col min="193" max="193" width="10.6640625" style="4" customWidth="1"/>
    <col min="194" max="228" width="9.109375" style="4"/>
    <col min="229" max="233" width="9.5546875" style="4" customWidth="1"/>
    <col min="234" max="235" width="9.109375" style="4"/>
    <col min="236" max="236" width="3.5546875" style="4" customWidth="1"/>
    <col min="237" max="237" width="4" style="4" customWidth="1"/>
    <col min="238" max="243" width="9.109375" style="4"/>
    <col min="244" max="244" width="3.5546875" style="4" customWidth="1"/>
    <col min="245" max="250" width="9.109375" style="4"/>
    <col min="251" max="251" width="4" style="4" customWidth="1"/>
    <col min="252" max="287" width="9.109375" style="4"/>
    <col min="288" max="288" width="9.5546875" style="4" customWidth="1"/>
    <col min="289" max="317" width="9.109375" style="4"/>
    <col min="318" max="16384" width="9.109375" style="5"/>
  </cols>
  <sheetData>
    <row r="1" spans="1:357" s="46" customFormat="1" ht="13.8" x14ac:dyDescent="0.3">
      <c r="A1" s="42"/>
      <c r="B1" s="43" t="s">
        <v>3</v>
      </c>
      <c r="C1" s="44" t="s">
        <v>12</v>
      </c>
      <c r="D1" s="42"/>
      <c r="E1" s="42"/>
      <c r="F1" s="43" t="s">
        <v>28</v>
      </c>
      <c r="G1" s="45">
        <v>1</v>
      </c>
      <c r="H1" s="42"/>
      <c r="I1" s="42"/>
      <c r="J1" s="42"/>
      <c r="K1" s="42"/>
      <c r="M1" s="47" t="s">
        <v>29</v>
      </c>
      <c r="N1" s="47" t="s">
        <v>30</v>
      </c>
      <c r="O1" s="47" t="s">
        <v>31</v>
      </c>
      <c r="P1" s="47" t="s">
        <v>31</v>
      </c>
      <c r="Q1" s="47" t="s">
        <v>31</v>
      </c>
      <c r="R1" s="47" t="s">
        <v>32</v>
      </c>
      <c r="S1" s="66" t="s">
        <v>33</v>
      </c>
      <c r="T1" s="67" t="s">
        <v>34</v>
      </c>
      <c r="X1" s="122" t="s">
        <v>75</v>
      </c>
      <c r="Y1" s="122"/>
      <c r="Z1" s="122"/>
      <c r="AA1" s="122"/>
      <c r="AC1" s="46">
        <v>1</v>
      </c>
      <c r="AD1" s="46">
        <v>2</v>
      </c>
      <c r="AE1" s="46">
        <v>3</v>
      </c>
      <c r="AF1" s="46">
        <v>4</v>
      </c>
      <c r="AG1" s="46">
        <v>5</v>
      </c>
      <c r="AH1" s="46">
        <v>6</v>
      </c>
      <c r="AI1" s="46">
        <v>7</v>
      </c>
      <c r="AL1" s="59">
        <v>1</v>
      </c>
      <c r="AM1" s="59">
        <v>2</v>
      </c>
      <c r="AN1" s="59">
        <v>3</v>
      </c>
      <c r="AO1" s="59">
        <v>4</v>
      </c>
      <c r="AP1" s="59">
        <v>5</v>
      </c>
      <c r="AQ1" s="59">
        <v>6</v>
      </c>
      <c r="AR1" s="59">
        <v>7</v>
      </c>
      <c r="AS1" s="59">
        <v>8</v>
      </c>
      <c r="AT1" s="59">
        <v>9</v>
      </c>
      <c r="AU1" s="59">
        <v>10</v>
      </c>
      <c r="AV1" s="59">
        <v>11</v>
      </c>
      <c r="AW1" s="59">
        <v>12</v>
      </c>
      <c r="AX1" s="59">
        <v>13</v>
      </c>
      <c r="AY1" s="59">
        <v>14</v>
      </c>
      <c r="AZ1" s="59">
        <v>15</v>
      </c>
      <c r="BA1" s="59">
        <v>16</v>
      </c>
      <c r="BB1" s="59">
        <v>17</v>
      </c>
      <c r="BC1" s="59">
        <v>18</v>
      </c>
      <c r="BD1" s="59">
        <v>19</v>
      </c>
      <c r="BE1" s="59">
        <v>20</v>
      </c>
      <c r="BF1" s="59">
        <v>21</v>
      </c>
      <c r="BG1" s="59">
        <v>22</v>
      </c>
      <c r="BH1" s="59">
        <v>23</v>
      </c>
      <c r="BI1" s="59">
        <v>24</v>
      </c>
      <c r="BJ1" s="59">
        <v>25</v>
      </c>
      <c r="BK1" s="59">
        <v>26</v>
      </c>
      <c r="BL1" s="59">
        <v>27</v>
      </c>
      <c r="BM1" s="59">
        <v>28</v>
      </c>
      <c r="BN1" s="59">
        <v>29</v>
      </c>
      <c r="BO1" s="59">
        <v>30</v>
      </c>
      <c r="BP1" s="59">
        <v>31</v>
      </c>
      <c r="BQ1" s="59">
        <v>32</v>
      </c>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row>
    <row r="2" spans="1:357" s="46" customFormat="1" ht="13.8" x14ac:dyDescent="0.3">
      <c r="A2" s="42"/>
      <c r="B2" s="43" t="s">
        <v>5</v>
      </c>
      <c r="C2" s="44" t="s">
        <v>10</v>
      </c>
      <c r="D2" s="42"/>
      <c r="E2" s="42"/>
      <c r="F2" s="43" t="s">
        <v>8</v>
      </c>
      <c r="G2" s="44" t="s">
        <v>115</v>
      </c>
      <c r="H2" s="42"/>
      <c r="I2" s="42"/>
      <c r="J2" s="42"/>
      <c r="K2" s="42"/>
      <c r="M2" s="50" t="s">
        <v>35</v>
      </c>
      <c r="N2" s="50" t="s">
        <v>35</v>
      </c>
      <c r="O2" s="50" t="s">
        <v>30</v>
      </c>
      <c r="P2" s="50" t="s">
        <v>30</v>
      </c>
      <c r="Q2" s="50" t="s">
        <v>30</v>
      </c>
      <c r="R2" s="50" t="s">
        <v>35</v>
      </c>
      <c r="S2" s="68" t="s">
        <v>35</v>
      </c>
      <c r="T2" s="69"/>
      <c r="X2" s="122" t="s">
        <v>76</v>
      </c>
      <c r="Y2" s="122"/>
      <c r="Z2" s="122"/>
      <c r="AA2" s="122"/>
      <c r="AC2" s="46">
        <v>8</v>
      </c>
      <c r="AD2" s="46">
        <v>9</v>
      </c>
      <c r="AE2" s="46">
        <v>10</v>
      </c>
      <c r="AF2" s="46">
        <v>11</v>
      </c>
      <c r="AG2" s="46">
        <v>12</v>
      </c>
      <c r="AH2" s="46">
        <v>13</v>
      </c>
      <c r="AI2" s="46">
        <v>14</v>
      </c>
      <c r="AL2" s="59">
        <v>34</v>
      </c>
      <c r="AM2" s="59">
        <v>35</v>
      </c>
      <c r="AN2" s="59">
        <v>36</v>
      </c>
      <c r="AO2" s="59">
        <v>37</v>
      </c>
      <c r="AP2" s="59">
        <v>38</v>
      </c>
      <c r="AQ2" s="59">
        <v>39</v>
      </c>
      <c r="AR2" s="59">
        <v>40</v>
      </c>
      <c r="AS2" s="59">
        <v>41</v>
      </c>
      <c r="AT2" s="59">
        <v>42</v>
      </c>
      <c r="AU2" s="59">
        <v>43</v>
      </c>
      <c r="AV2" s="59">
        <v>44</v>
      </c>
      <c r="AW2" s="59">
        <v>45</v>
      </c>
      <c r="AX2" s="59">
        <v>46</v>
      </c>
      <c r="AY2" s="59">
        <v>47</v>
      </c>
      <c r="AZ2" s="59">
        <v>48</v>
      </c>
      <c r="BA2" s="59">
        <v>49</v>
      </c>
      <c r="BB2" s="59">
        <v>50</v>
      </c>
      <c r="BC2" s="59">
        <v>51</v>
      </c>
      <c r="BD2" s="59">
        <v>52</v>
      </c>
      <c r="BE2" s="59">
        <v>53</v>
      </c>
      <c r="BF2" s="59">
        <v>54</v>
      </c>
      <c r="BG2" s="59">
        <v>55</v>
      </c>
      <c r="BH2" s="59">
        <v>56</v>
      </c>
      <c r="BI2" s="59">
        <v>57</v>
      </c>
      <c r="BJ2" s="59">
        <v>58</v>
      </c>
      <c r="BK2" s="59">
        <v>59</v>
      </c>
      <c r="BL2" s="59">
        <v>60</v>
      </c>
      <c r="BM2" s="59">
        <v>61</v>
      </c>
      <c r="BN2" s="59">
        <v>62</v>
      </c>
      <c r="BO2" s="59">
        <v>63</v>
      </c>
      <c r="BP2" s="59">
        <v>64</v>
      </c>
      <c r="BQ2" s="59">
        <v>65</v>
      </c>
      <c r="BR2" s="59"/>
      <c r="FW2" s="124"/>
      <c r="FX2" s="124"/>
      <c r="FY2" s="124"/>
      <c r="FZ2" s="124"/>
    </row>
    <row r="3" spans="1:357" s="46" customFormat="1" ht="13.8" x14ac:dyDescent="0.3">
      <c r="A3" s="42"/>
      <c r="B3" s="43" t="s">
        <v>1</v>
      </c>
      <c r="C3" s="51" t="s">
        <v>36</v>
      </c>
      <c r="D3" s="42"/>
      <c r="E3" s="42"/>
      <c r="F3" s="43" t="s">
        <v>0</v>
      </c>
      <c r="G3" s="44" t="s">
        <v>13</v>
      </c>
      <c r="H3" s="42"/>
      <c r="I3" s="42"/>
      <c r="J3" s="42"/>
      <c r="K3" s="42"/>
      <c r="M3" s="50"/>
      <c r="N3" s="50"/>
      <c r="O3" s="50"/>
      <c r="P3" s="50"/>
      <c r="Q3" s="50"/>
      <c r="R3" s="50"/>
      <c r="S3" s="68"/>
      <c r="T3" s="69"/>
      <c r="X3" s="122" t="s">
        <v>77</v>
      </c>
      <c r="Y3" s="122"/>
      <c r="Z3" s="122"/>
      <c r="AA3" s="122"/>
      <c r="AC3" s="46">
        <v>15</v>
      </c>
      <c r="AD3" s="46">
        <v>16</v>
      </c>
      <c r="AE3" s="46">
        <v>17</v>
      </c>
      <c r="AF3" s="46">
        <v>18</v>
      </c>
      <c r="AG3" s="46">
        <v>19</v>
      </c>
      <c r="AH3" s="46">
        <v>20</v>
      </c>
      <c r="AI3" s="46">
        <v>21</v>
      </c>
      <c r="AL3" s="59">
        <v>67</v>
      </c>
      <c r="AM3" s="59">
        <v>68</v>
      </c>
      <c r="AN3" s="59">
        <v>69</v>
      </c>
      <c r="AO3" s="59">
        <v>70</v>
      </c>
      <c r="AP3" s="59">
        <v>71</v>
      </c>
      <c r="AQ3" s="59">
        <v>72</v>
      </c>
      <c r="AR3" s="59">
        <v>73</v>
      </c>
      <c r="AS3" s="59">
        <v>74</v>
      </c>
      <c r="AT3" s="59">
        <v>75</v>
      </c>
      <c r="AU3" s="59">
        <v>76</v>
      </c>
      <c r="AV3" s="59">
        <v>77</v>
      </c>
      <c r="AW3" s="59">
        <v>78</v>
      </c>
      <c r="AX3" s="59">
        <v>79</v>
      </c>
      <c r="AY3" s="59">
        <v>80</v>
      </c>
      <c r="AZ3" s="59">
        <v>81</v>
      </c>
      <c r="BA3" s="59">
        <v>82</v>
      </c>
      <c r="BB3" s="59">
        <v>83</v>
      </c>
      <c r="BC3" s="59">
        <v>84</v>
      </c>
      <c r="BD3" s="59">
        <v>85</v>
      </c>
      <c r="BE3" s="59">
        <v>86</v>
      </c>
      <c r="BF3" s="59">
        <v>87</v>
      </c>
      <c r="BG3" s="59">
        <v>88</v>
      </c>
      <c r="BH3" s="59">
        <v>89</v>
      </c>
      <c r="BI3" s="59">
        <v>90</v>
      </c>
      <c r="BJ3" s="59">
        <v>91</v>
      </c>
      <c r="BK3" s="59">
        <v>92</v>
      </c>
      <c r="BL3" s="59">
        <v>93</v>
      </c>
      <c r="BM3" s="59">
        <v>94</v>
      </c>
      <c r="BN3" s="59">
        <v>95</v>
      </c>
      <c r="BO3" s="59">
        <v>96</v>
      </c>
      <c r="BP3" s="59">
        <v>97</v>
      </c>
      <c r="BQ3" s="59">
        <v>98</v>
      </c>
      <c r="BR3" s="59"/>
      <c r="FW3" s="124"/>
      <c r="FX3" s="124"/>
      <c r="FY3" s="124"/>
      <c r="FZ3" s="124"/>
    </row>
    <row r="4" spans="1:357" s="46" customFormat="1" ht="13.8" x14ac:dyDescent="0.3">
      <c r="A4" s="42"/>
      <c r="B4" s="43" t="s">
        <v>37</v>
      </c>
      <c r="C4" s="45"/>
      <c r="D4" s="42"/>
      <c r="E4" s="42"/>
      <c r="F4" s="43" t="s">
        <v>38</v>
      </c>
      <c r="G4" s="44" t="s">
        <v>116</v>
      </c>
      <c r="H4" s="42"/>
      <c r="I4" s="42"/>
      <c r="J4" s="42"/>
      <c r="K4" s="42"/>
      <c r="M4" s="50"/>
      <c r="N4" s="50"/>
      <c r="O4" s="50"/>
      <c r="P4" s="50"/>
      <c r="Q4" s="52"/>
      <c r="R4" s="53"/>
      <c r="S4" s="70"/>
      <c r="T4" s="69"/>
      <c r="X4" s="122" t="s">
        <v>78</v>
      </c>
      <c r="Y4" s="122"/>
      <c r="Z4" s="122"/>
      <c r="AA4" s="122"/>
      <c r="AC4" s="46">
        <v>22</v>
      </c>
      <c r="AD4" s="46">
        <v>23</v>
      </c>
      <c r="AE4" s="46">
        <v>24</v>
      </c>
      <c r="AF4" s="46">
        <v>25</v>
      </c>
      <c r="AG4" s="46">
        <v>26</v>
      </c>
      <c r="AH4" s="46">
        <v>27</v>
      </c>
      <c r="AI4" s="46">
        <v>28</v>
      </c>
      <c r="AL4" s="59">
        <v>100</v>
      </c>
      <c r="AM4" s="59">
        <v>101</v>
      </c>
      <c r="AN4" s="59">
        <v>102</v>
      </c>
      <c r="AO4" s="59">
        <v>103</v>
      </c>
      <c r="AP4" s="59">
        <v>104</v>
      </c>
      <c r="AQ4" s="59">
        <v>105</v>
      </c>
      <c r="AR4" s="59">
        <v>106</v>
      </c>
      <c r="AS4" s="59">
        <v>107</v>
      </c>
      <c r="AT4" s="59">
        <v>108</v>
      </c>
      <c r="AU4" s="59">
        <v>109</v>
      </c>
      <c r="AV4" s="59">
        <v>110</v>
      </c>
      <c r="AW4" s="59">
        <v>111</v>
      </c>
      <c r="AX4" s="59">
        <v>112</v>
      </c>
      <c r="AY4" s="59">
        <v>113</v>
      </c>
      <c r="AZ4" s="59">
        <v>114</v>
      </c>
      <c r="BA4" s="59">
        <v>115</v>
      </c>
      <c r="BB4" s="59">
        <v>116</v>
      </c>
      <c r="BC4" s="59">
        <v>117</v>
      </c>
      <c r="BD4" s="59">
        <v>118</v>
      </c>
      <c r="BE4" s="59">
        <v>119</v>
      </c>
      <c r="BF4" s="59">
        <v>120</v>
      </c>
      <c r="BG4" s="59">
        <v>121</v>
      </c>
      <c r="BH4" s="59">
        <v>122</v>
      </c>
      <c r="BI4" s="59">
        <v>123</v>
      </c>
      <c r="BJ4" s="59">
        <v>124</v>
      </c>
      <c r="BK4" s="59">
        <v>125</v>
      </c>
      <c r="BL4" s="59">
        <v>126</v>
      </c>
      <c r="BM4" s="59">
        <v>127</v>
      </c>
      <c r="BN4" s="59">
        <v>128</v>
      </c>
      <c r="BO4" s="59">
        <v>129</v>
      </c>
      <c r="BP4" s="59">
        <v>130</v>
      </c>
      <c r="BQ4" s="59">
        <v>131</v>
      </c>
      <c r="FW4" s="124"/>
      <c r="FX4" s="124"/>
      <c r="FY4" s="124"/>
      <c r="FZ4" s="124"/>
    </row>
    <row r="5" spans="1:357" s="46" customFormat="1" ht="13.8" x14ac:dyDescent="0.3">
      <c r="A5" s="42"/>
      <c r="B5" s="43" t="s">
        <v>40</v>
      </c>
      <c r="C5" s="45" t="s">
        <v>45</v>
      </c>
      <c r="D5" s="42"/>
      <c r="E5" s="43"/>
      <c r="F5" s="42"/>
      <c r="G5" s="42"/>
      <c r="H5" s="42"/>
      <c r="I5" s="42"/>
      <c r="J5" s="42"/>
      <c r="K5" s="42"/>
      <c r="M5" s="50"/>
      <c r="N5" s="50"/>
      <c r="O5" s="50"/>
      <c r="P5" s="50"/>
      <c r="Q5" s="52"/>
      <c r="R5" s="53"/>
      <c r="S5" s="70"/>
      <c r="T5" s="69"/>
      <c r="X5" s="121"/>
      <c r="Y5" s="24"/>
      <c r="Z5" s="96"/>
      <c r="AA5" s="121"/>
      <c r="AT5" s="59"/>
      <c r="FW5" s="124"/>
      <c r="FX5" s="124"/>
      <c r="FY5" s="124"/>
      <c r="FZ5" s="124"/>
    </row>
    <row r="6" spans="1:357" s="46" customFormat="1" ht="13.8" x14ac:dyDescent="0.3">
      <c r="A6" s="42"/>
      <c r="B6" s="42" t="s">
        <v>9</v>
      </c>
      <c r="C6" s="54"/>
      <c r="D6" s="42"/>
      <c r="E6" s="42"/>
      <c r="F6" s="42"/>
      <c r="G6" s="42"/>
      <c r="H6" s="42"/>
      <c r="I6" s="42"/>
      <c r="J6" s="42"/>
      <c r="K6" s="42"/>
      <c r="M6" s="50"/>
      <c r="N6" s="50"/>
      <c r="O6" s="50"/>
      <c r="P6" s="50"/>
      <c r="Q6" s="52"/>
      <c r="R6" s="53"/>
      <c r="S6" s="70"/>
      <c r="T6" s="69"/>
      <c r="AT6" s="59"/>
      <c r="FW6" s="124"/>
      <c r="FX6" s="124"/>
      <c r="FY6" s="124"/>
      <c r="FZ6" s="124"/>
    </row>
    <row r="7" spans="1:357" s="46" customFormat="1" ht="13.8" x14ac:dyDescent="0.3">
      <c r="A7" s="42"/>
      <c r="B7" s="42"/>
      <c r="C7" s="42"/>
      <c r="D7" s="42"/>
      <c r="E7" s="42"/>
      <c r="F7" s="42"/>
      <c r="G7" s="42"/>
      <c r="H7" s="42"/>
      <c r="I7" s="42"/>
      <c r="J7" s="42"/>
      <c r="K7" s="42"/>
      <c r="M7" s="50"/>
      <c r="N7" s="50"/>
      <c r="O7" s="50"/>
      <c r="P7" s="50"/>
      <c r="Q7" s="52"/>
      <c r="R7" s="53"/>
      <c r="S7" s="70"/>
      <c r="T7" s="69"/>
      <c r="FW7" s="124"/>
      <c r="FX7" s="124"/>
      <c r="FY7" s="124"/>
      <c r="FZ7" s="124"/>
    </row>
    <row r="8" spans="1:357" s="46" customFormat="1" ht="13.8" x14ac:dyDescent="0.3">
      <c r="A8" s="55"/>
      <c r="E8" s="48" t="s">
        <v>3</v>
      </c>
      <c r="F8" s="49" t="str">
        <f>$C$1</f>
        <v>R. Abbott</v>
      </c>
      <c r="H8" s="56"/>
      <c r="I8" s="48" t="s">
        <v>4</v>
      </c>
      <c r="J8" s="57" t="str">
        <f>$G$2</f>
        <v>AA-SM-102-003</v>
      </c>
      <c r="K8" s="58"/>
      <c r="L8" s="59"/>
      <c r="M8" s="50"/>
      <c r="N8" s="50"/>
      <c r="O8" s="50"/>
      <c r="P8" s="50"/>
      <c r="Q8" s="50"/>
      <c r="R8" s="50"/>
      <c r="S8" s="50"/>
      <c r="T8" s="50"/>
      <c r="AT8" s="59"/>
      <c r="FW8" s="124"/>
      <c r="FX8" s="124"/>
      <c r="FY8" s="124"/>
      <c r="FZ8" s="124"/>
    </row>
    <row r="9" spans="1:357" s="46" customFormat="1" ht="13.8" x14ac:dyDescent="0.3">
      <c r="E9" s="48" t="s">
        <v>5</v>
      </c>
      <c r="F9" s="56" t="str">
        <f>$C$2</f>
        <v xml:space="preserve"> </v>
      </c>
      <c r="H9" s="56"/>
      <c r="I9" s="48" t="s">
        <v>6</v>
      </c>
      <c r="J9" s="58" t="str">
        <f>$G$3</f>
        <v>IR</v>
      </c>
      <c r="K9" s="58"/>
      <c r="L9" s="59"/>
      <c r="M9" s="50">
        <v>1</v>
      </c>
      <c r="N9" s="50"/>
      <c r="O9" s="50"/>
      <c r="P9" s="50"/>
      <c r="Q9" s="50"/>
      <c r="R9" s="50"/>
      <c r="S9" s="50"/>
      <c r="T9" s="50"/>
      <c r="AT9" s="59"/>
      <c r="CO9" s="94"/>
      <c r="CP9" s="94"/>
      <c r="CQ9" s="9"/>
      <c r="CR9" s="94"/>
      <c r="CS9" s="94"/>
      <c r="CT9" s="94"/>
      <c r="CU9" s="94"/>
      <c r="CV9" s="94"/>
      <c r="CW9" s="9"/>
      <c r="CX9" s="9"/>
      <c r="CY9" s="9"/>
      <c r="CZ9" s="9"/>
      <c r="DA9" s="9"/>
      <c r="DB9" s="9"/>
      <c r="DC9" s="9"/>
      <c r="DD9" s="9"/>
      <c r="DE9" s="5"/>
      <c r="DF9" s="5"/>
      <c r="DG9" s="15"/>
      <c r="DH9" s="5"/>
      <c r="DI9" s="5"/>
      <c r="DJ9" s="5"/>
      <c r="DK9" s="5"/>
      <c r="DL9" s="5"/>
      <c r="DM9" s="5"/>
      <c r="DN9" s="5"/>
      <c r="DO9" s="15"/>
      <c r="DP9" s="5"/>
      <c r="DQ9" s="5"/>
      <c r="DR9" s="5"/>
      <c r="DS9" s="5"/>
      <c r="DT9" s="5"/>
      <c r="DU9" s="5"/>
      <c r="DV9" s="5"/>
      <c r="DW9" s="15"/>
      <c r="DX9" s="5"/>
      <c r="DY9" s="5"/>
      <c r="DZ9" s="5"/>
      <c r="EA9" s="5"/>
      <c r="EB9" s="5"/>
      <c r="EC9" s="4"/>
      <c r="ED9" s="5"/>
      <c r="EE9" s="15"/>
      <c r="EF9" s="5"/>
      <c r="EG9" s="4"/>
      <c r="EH9" s="4"/>
      <c r="EI9" s="4"/>
      <c r="EJ9" s="4"/>
      <c r="EK9" s="4"/>
      <c r="EL9" s="5"/>
      <c r="EM9" s="15"/>
      <c r="EN9" s="5"/>
      <c r="EO9" s="5"/>
      <c r="EP9" s="5"/>
      <c r="EQ9" s="5"/>
      <c r="ER9" s="5"/>
      <c r="ES9" s="5"/>
      <c r="ET9" s="5"/>
      <c r="EU9" s="15"/>
      <c r="EV9" s="4"/>
      <c r="EW9" s="4"/>
      <c r="EX9" s="4"/>
      <c r="EY9" s="4"/>
      <c r="EZ9" s="4"/>
      <c r="FA9" s="4"/>
      <c r="FB9" s="16"/>
      <c r="FC9" s="15"/>
      <c r="FD9" s="4"/>
      <c r="FE9" s="13"/>
      <c r="FF9" s="13"/>
      <c r="FG9" s="13"/>
      <c r="FH9" s="13"/>
      <c r="FI9" s="13"/>
      <c r="FJ9" s="13"/>
      <c r="FK9" s="15"/>
      <c r="FL9" s="29"/>
      <c r="FM9" s="4"/>
      <c r="FN9" s="4"/>
      <c r="FO9" s="4"/>
      <c r="FP9" s="4"/>
      <c r="FQ9" s="4"/>
      <c r="FR9" s="4"/>
      <c r="FS9" s="15"/>
      <c r="FT9" s="4"/>
      <c r="FU9" s="17"/>
      <c r="FW9" s="124"/>
      <c r="FX9" s="124"/>
      <c r="FY9" s="124"/>
      <c r="FZ9" s="124"/>
    </row>
    <row r="10" spans="1:357" s="46" customFormat="1" ht="13.8" x14ac:dyDescent="0.3">
      <c r="E10" s="48" t="s">
        <v>1</v>
      </c>
      <c r="F10" s="56" t="str">
        <f>$C$3</f>
        <v>20/10/2013</v>
      </c>
      <c r="H10" s="56"/>
      <c r="I10" s="48" t="s">
        <v>7</v>
      </c>
      <c r="J10" s="49" t="str">
        <f>L10&amp;" of "&amp;$G$1</f>
        <v>1 of 1</v>
      </c>
      <c r="K10" s="56"/>
      <c r="L10" s="59">
        <f>SUM($M$1:M9)</f>
        <v>1</v>
      </c>
      <c r="M10" s="50"/>
      <c r="N10" s="50"/>
      <c r="O10" s="50"/>
      <c r="P10" s="50"/>
      <c r="Q10" s="50"/>
      <c r="R10" s="50"/>
      <c r="S10" s="50"/>
      <c r="T10" s="50"/>
      <c r="X10" s="1"/>
      <c r="Y10" s="1"/>
      <c r="Z10" s="1"/>
      <c r="AA10" s="1"/>
      <c r="AB10" s="1"/>
      <c r="AC10" s="1"/>
      <c r="AD10" s="1"/>
      <c r="AE10" s="1"/>
      <c r="AF10" s="1"/>
      <c r="AG10" s="1"/>
      <c r="AH10" s="1"/>
      <c r="AI10" s="1"/>
      <c r="AJ10" s="1"/>
      <c r="AK10" s="1"/>
      <c r="AL10" s="1"/>
      <c r="AM10" s="1"/>
      <c r="AN10" s="1"/>
      <c r="AO10" s="1"/>
      <c r="AP10" s="1"/>
      <c r="AQ10" s="1"/>
      <c r="AR10" s="1"/>
      <c r="AS10" s="1"/>
      <c r="AT10" s="72"/>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W10" s="125"/>
      <c r="FX10" s="125"/>
      <c r="FY10" s="125"/>
      <c r="FZ10" s="125"/>
      <c r="LD10" s="1"/>
      <c r="LE10" s="1"/>
      <c r="LF10" s="1"/>
      <c r="LG10" s="1"/>
      <c r="LH10" s="1"/>
      <c r="LI10" s="1"/>
      <c r="LJ10" s="1"/>
      <c r="LK10" s="1"/>
      <c r="LL10" s="1"/>
      <c r="LM10" s="1"/>
      <c r="LN10" s="1"/>
      <c r="LO10" s="1"/>
      <c r="LP10" s="1"/>
      <c r="LQ10" s="1"/>
      <c r="LR10" s="1"/>
      <c r="LS10" s="1"/>
      <c r="LT10" s="1"/>
      <c r="LU10" s="1"/>
      <c r="LV10" s="1"/>
      <c r="LW10" s="1"/>
      <c r="LX10" s="1"/>
      <c r="LY10" s="1"/>
      <c r="LZ10" s="72"/>
      <c r="MA10" s="1"/>
      <c r="MB10" s="1"/>
      <c r="MC10" s="1"/>
      <c r="MD10" s="1"/>
      <c r="ME10" s="1"/>
      <c r="MF10" s="1"/>
      <c r="MG10" s="1"/>
      <c r="MH10" s="1"/>
      <c r="MI10" s="1"/>
      <c r="MJ10" s="1"/>
      <c r="MK10" s="1"/>
      <c r="ML10" s="1"/>
      <c r="MM10" s="1"/>
      <c r="MN10" s="1"/>
      <c r="MO10" s="1"/>
      <c r="MP10" s="1"/>
      <c r="MQ10" s="1"/>
      <c r="MR10" s="1"/>
      <c r="MS10" s="1"/>
    </row>
    <row r="11" spans="1:357" s="46" customFormat="1" ht="15" x14ac:dyDescent="0.35">
      <c r="A11" s="87"/>
      <c r="B11" s="87"/>
      <c r="C11" s="87"/>
      <c r="D11" s="87"/>
      <c r="E11" s="48" t="s">
        <v>41</v>
      </c>
      <c r="F11" s="56" t="str">
        <f>$C$5</f>
        <v>STANDARD SPREADSHEET METHOD</v>
      </c>
      <c r="I11" s="60"/>
      <c r="J11" s="49"/>
      <c r="M11" s="50"/>
      <c r="N11" s="50"/>
      <c r="O11" s="50"/>
      <c r="P11" s="50"/>
      <c r="Q11" s="50"/>
      <c r="R11" s="50"/>
      <c r="S11" s="50"/>
      <c r="T11" s="50"/>
      <c r="X11" s="115"/>
      <c r="Y11" s="116"/>
      <c r="Z11" s="16"/>
      <c r="AA11" s="36"/>
      <c r="AB11" s="36"/>
      <c r="AC11" s="16"/>
      <c r="AD11" s="31"/>
      <c r="AE11" s="31"/>
      <c r="AF11" s="16"/>
      <c r="AG11" s="36"/>
      <c r="AH11" s="36"/>
      <c r="AI11" s="16"/>
      <c r="AJ11" s="31"/>
      <c r="AK11" s="31"/>
      <c r="AL11" s="16"/>
      <c r="AM11" s="16"/>
      <c r="AN11" s="16"/>
      <c r="AO11" s="16"/>
      <c r="AP11" s="31"/>
      <c r="AQ11" s="31"/>
      <c r="AR11" s="16"/>
      <c r="AS11" s="10"/>
      <c r="AT11" s="119"/>
      <c r="AU11" s="10"/>
      <c r="AV11" s="10"/>
      <c r="AW11" s="118"/>
      <c r="AX11" s="10"/>
      <c r="AY11" s="10"/>
      <c r="AZ11" s="9"/>
      <c r="BA11" s="22"/>
      <c r="BB11" s="10"/>
      <c r="BC11" s="10"/>
      <c r="BD11" s="10"/>
      <c r="BE11" s="10"/>
      <c r="BF11" s="9"/>
      <c r="BG11" s="22"/>
      <c r="BH11" s="10"/>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94"/>
      <c r="CP11" s="94"/>
      <c r="CQ11" s="9" t="s">
        <v>87</v>
      </c>
      <c r="CR11" s="94"/>
      <c r="CS11" s="94"/>
      <c r="CT11" s="94"/>
      <c r="CU11" s="94"/>
      <c r="CV11" s="94"/>
      <c r="CW11" s="9"/>
      <c r="CX11" s="9"/>
      <c r="CY11" s="9" t="s">
        <v>88</v>
      </c>
      <c r="CZ11" s="9"/>
      <c r="DA11" s="9"/>
      <c r="DB11" s="9"/>
      <c r="DC11" s="9"/>
      <c r="DD11" s="9"/>
      <c r="DE11" s="5"/>
      <c r="DF11" s="5"/>
      <c r="DG11" s="15" t="s">
        <v>90</v>
      </c>
      <c r="DH11" s="5"/>
      <c r="DI11" s="5"/>
      <c r="DJ11" s="5"/>
      <c r="DK11" s="5"/>
      <c r="DL11" s="5"/>
      <c r="DM11" s="5"/>
      <c r="DN11" s="5"/>
      <c r="DO11" s="15" t="s">
        <v>91</v>
      </c>
      <c r="DP11" s="5"/>
      <c r="DQ11" s="5"/>
      <c r="DR11" s="5"/>
      <c r="DS11" s="5"/>
      <c r="DT11" s="5"/>
      <c r="DU11" s="5"/>
      <c r="DV11" s="5"/>
      <c r="DW11" s="15" t="s">
        <v>89</v>
      </c>
      <c r="DX11" s="5"/>
      <c r="DY11" s="5"/>
      <c r="DZ11" s="5"/>
      <c r="EA11" s="5"/>
      <c r="EB11" s="5"/>
      <c r="EC11" s="4"/>
      <c r="ED11" s="5"/>
      <c r="EE11" s="15" t="s">
        <v>92</v>
      </c>
      <c r="EF11" s="5"/>
      <c r="EG11" s="4"/>
      <c r="EH11" s="4"/>
      <c r="EI11" s="4"/>
      <c r="EJ11" s="4"/>
      <c r="EK11" s="4"/>
      <c r="EL11" s="5"/>
      <c r="EM11" s="15" t="s">
        <v>93</v>
      </c>
      <c r="EN11" s="5"/>
      <c r="EO11" s="5"/>
      <c r="EP11" s="5"/>
      <c r="EQ11" s="5"/>
      <c r="ER11" s="5"/>
      <c r="ES11" s="5"/>
      <c r="ET11" s="5"/>
      <c r="EU11" s="15" t="s">
        <v>94</v>
      </c>
      <c r="EV11" s="4"/>
      <c r="EW11" s="4"/>
      <c r="EX11" s="4"/>
      <c r="EY11" s="4"/>
      <c r="EZ11" s="4"/>
      <c r="FA11" s="4"/>
      <c r="FB11" s="16"/>
      <c r="FC11" s="15" t="s">
        <v>95</v>
      </c>
      <c r="FD11" s="4"/>
      <c r="FE11" s="13"/>
      <c r="FF11" s="13"/>
      <c r="FG11" s="13"/>
      <c r="FH11" s="13"/>
      <c r="FI11" s="13"/>
      <c r="FJ11" s="13"/>
      <c r="FK11" s="15" t="s">
        <v>96</v>
      </c>
      <c r="FL11" s="29"/>
      <c r="FM11" s="4"/>
      <c r="FN11" s="4"/>
      <c r="FO11" s="4"/>
      <c r="FP11" s="4"/>
      <c r="FQ11" s="4"/>
      <c r="FR11" s="4"/>
      <c r="FS11" s="15" t="s">
        <v>97</v>
      </c>
      <c r="FT11" s="4"/>
      <c r="FU11" s="17"/>
      <c r="FW11" s="124"/>
      <c r="FX11" s="124"/>
      <c r="FY11" s="89"/>
      <c r="FZ11" s="89"/>
      <c r="GB11" s="59">
        <v>1</v>
      </c>
      <c r="GC11" s="59">
        <v>2</v>
      </c>
      <c r="GD11" s="59">
        <v>3</v>
      </c>
      <c r="GE11" s="59">
        <v>4</v>
      </c>
      <c r="GF11" s="59">
        <v>5</v>
      </c>
      <c r="GG11" s="59">
        <v>6</v>
      </c>
      <c r="GH11" s="59">
        <v>7</v>
      </c>
      <c r="GI11" s="59">
        <v>8</v>
      </c>
      <c r="GJ11" s="59">
        <v>9</v>
      </c>
      <c r="GK11" s="59">
        <v>10</v>
      </c>
      <c r="GL11" s="59">
        <v>11</v>
      </c>
      <c r="GM11" s="59">
        <v>12</v>
      </c>
      <c r="GN11" s="59">
        <v>13</v>
      </c>
      <c r="GO11" s="59">
        <v>14</v>
      </c>
      <c r="GP11" s="59">
        <v>15</v>
      </c>
      <c r="GQ11" s="59">
        <v>16</v>
      </c>
      <c r="GR11" s="59">
        <v>17</v>
      </c>
      <c r="GS11" s="59">
        <v>18</v>
      </c>
      <c r="GT11" s="59">
        <v>19</v>
      </c>
      <c r="GU11" s="59">
        <v>20</v>
      </c>
      <c r="GV11" s="59">
        <v>21</v>
      </c>
      <c r="GW11" s="59">
        <v>22</v>
      </c>
      <c r="GX11" s="59">
        <v>23</v>
      </c>
      <c r="GY11" s="59">
        <v>24</v>
      </c>
      <c r="GZ11" s="59">
        <v>25</v>
      </c>
      <c r="HA11" s="59">
        <v>26</v>
      </c>
      <c r="HB11" s="59">
        <v>27</v>
      </c>
      <c r="HC11" s="59">
        <v>28</v>
      </c>
      <c r="HD11" s="59">
        <v>29</v>
      </c>
      <c r="HE11" s="59">
        <v>30</v>
      </c>
      <c r="HF11" s="59">
        <v>31</v>
      </c>
      <c r="HG11" s="59">
        <v>32</v>
      </c>
      <c r="HH11" s="59"/>
      <c r="HI11" s="59">
        <v>34</v>
      </c>
      <c r="HJ11" s="59">
        <v>35</v>
      </c>
      <c r="HK11" s="59">
        <v>36</v>
      </c>
      <c r="HL11" s="59">
        <v>37</v>
      </c>
      <c r="HM11" s="59">
        <v>38</v>
      </c>
      <c r="HN11" s="59">
        <v>39</v>
      </c>
      <c r="HO11" s="59">
        <v>40</v>
      </c>
      <c r="HP11" s="59">
        <v>41</v>
      </c>
      <c r="HQ11" s="59">
        <v>42</v>
      </c>
      <c r="HR11" s="59">
        <v>43</v>
      </c>
      <c r="HS11" s="59">
        <v>44</v>
      </c>
      <c r="HT11" s="59">
        <v>45</v>
      </c>
      <c r="HU11" s="59">
        <v>46</v>
      </c>
      <c r="HV11" s="59">
        <v>47</v>
      </c>
      <c r="HW11" s="59">
        <v>48</v>
      </c>
      <c r="HX11" s="59">
        <v>49</v>
      </c>
      <c r="HY11" s="59">
        <v>50</v>
      </c>
      <c r="HZ11" s="59">
        <v>51</v>
      </c>
      <c r="IA11" s="59">
        <v>52</v>
      </c>
      <c r="IB11" s="59">
        <v>53</v>
      </c>
      <c r="IC11" s="59">
        <v>54</v>
      </c>
      <c r="ID11" s="59">
        <v>55</v>
      </c>
      <c r="IE11" s="59">
        <v>56</v>
      </c>
      <c r="IF11" s="59">
        <v>57</v>
      </c>
      <c r="IG11" s="59">
        <v>58</v>
      </c>
      <c r="IH11" s="59">
        <v>59</v>
      </c>
      <c r="II11" s="59">
        <v>60</v>
      </c>
      <c r="IJ11" s="59">
        <v>61</v>
      </c>
      <c r="IK11" s="59">
        <v>62</v>
      </c>
      <c r="IL11" s="59">
        <v>63</v>
      </c>
      <c r="IM11" s="59">
        <v>64</v>
      </c>
      <c r="IN11" s="59">
        <v>65</v>
      </c>
      <c r="IO11" s="59"/>
      <c r="IP11" s="59">
        <v>67</v>
      </c>
      <c r="IQ11" s="59">
        <v>68</v>
      </c>
      <c r="IR11" s="59">
        <v>69</v>
      </c>
      <c r="IS11" s="59">
        <v>70</v>
      </c>
      <c r="IT11" s="59">
        <v>71</v>
      </c>
      <c r="IU11" s="59">
        <v>72</v>
      </c>
      <c r="IV11" s="59">
        <v>73</v>
      </c>
      <c r="IW11" s="59">
        <v>74</v>
      </c>
      <c r="IX11" s="59">
        <v>75</v>
      </c>
      <c r="IY11" s="59">
        <v>76</v>
      </c>
      <c r="IZ11" s="59">
        <v>77</v>
      </c>
      <c r="JA11" s="59">
        <v>78</v>
      </c>
      <c r="JB11" s="59">
        <v>79</v>
      </c>
      <c r="JC11" s="59">
        <v>80</v>
      </c>
      <c r="JD11" s="59">
        <v>81</v>
      </c>
      <c r="JE11" s="59">
        <v>82</v>
      </c>
      <c r="JF11" s="59">
        <v>83</v>
      </c>
      <c r="JG11" s="59">
        <v>84</v>
      </c>
      <c r="JH11" s="59">
        <v>85</v>
      </c>
      <c r="JI11" s="59">
        <v>86</v>
      </c>
      <c r="JJ11" s="59">
        <v>87</v>
      </c>
      <c r="JK11" s="59">
        <v>88</v>
      </c>
      <c r="JL11" s="59">
        <v>89</v>
      </c>
      <c r="JM11" s="59">
        <v>90</v>
      </c>
      <c r="JN11" s="59">
        <v>91</v>
      </c>
      <c r="JO11" s="59">
        <v>92</v>
      </c>
      <c r="JP11" s="59">
        <v>93</v>
      </c>
      <c r="JQ11" s="59">
        <v>94</v>
      </c>
      <c r="JR11" s="59">
        <v>95</v>
      </c>
      <c r="JS11" s="59">
        <v>96</v>
      </c>
      <c r="JT11" s="59">
        <v>97</v>
      </c>
      <c r="JU11" s="59">
        <v>98</v>
      </c>
      <c r="JV11" s="59"/>
      <c r="JW11" s="59">
        <v>100</v>
      </c>
      <c r="JX11" s="59">
        <v>101</v>
      </c>
      <c r="JY11" s="59">
        <v>102</v>
      </c>
      <c r="JZ11" s="59">
        <v>103</v>
      </c>
      <c r="KA11" s="59">
        <v>104</v>
      </c>
      <c r="KB11" s="59">
        <v>105</v>
      </c>
      <c r="KC11" s="59">
        <v>106</v>
      </c>
      <c r="KD11" s="59">
        <v>107</v>
      </c>
      <c r="KE11" s="59">
        <v>108</v>
      </c>
      <c r="KF11" s="59">
        <v>109</v>
      </c>
      <c r="KG11" s="59">
        <v>110</v>
      </c>
      <c r="KH11" s="59">
        <v>111</v>
      </c>
      <c r="KI11" s="59">
        <v>112</v>
      </c>
      <c r="KJ11" s="59">
        <v>113</v>
      </c>
      <c r="KK11" s="59">
        <v>114</v>
      </c>
      <c r="KL11" s="59">
        <v>115</v>
      </c>
      <c r="KM11" s="59">
        <v>116</v>
      </c>
      <c r="KN11" s="59">
        <v>117</v>
      </c>
      <c r="KO11" s="59">
        <v>118</v>
      </c>
      <c r="KP11" s="59">
        <v>119</v>
      </c>
      <c r="KQ11" s="59">
        <v>120</v>
      </c>
      <c r="KR11" s="59">
        <v>121</v>
      </c>
      <c r="KS11" s="59">
        <v>122</v>
      </c>
      <c r="KT11" s="59">
        <v>123</v>
      </c>
      <c r="KU11" s="59">
        <v>124</v>
      </c>
      <c r="KV11" s="59">
        <v>125</v>
      </c>
      <c r="KW11" s="59">
        <v>126</v>
      </c>
      <c r="KX11" s="59">
        <v>127</v>
      </c>
      <c r="KY11" s="59">
        <v>128</v>
      </c>
      <c r="KZ11" s="59">
        <v>129</v>
      </c>
      <c r="LA11" s="59">
        <v>130</v>
      </c>
      <c r="LB11" s="59">
        <v>131</v>
      </c>
      <c r="LD11" s="115"/>
      <c r="LE11" s="116"/>
      <c r="LF11" s="16"/>
      <c r="LG11" s="36"/>
      <c r="LH11" s="36"/>
      <c r="LI11" s="16"/>
      <c r="LJ11" s="31"/>
      <c r="LK11" s="31"/>
      <c r="LL11" s="16"/>
      <c r="LM11" s="36"/>
      <c r="LN11" s="46">
        <v>1</v>
      </c>
      <c r="LO11" s="46">
        <v>2</v>
      </c>
      <c r="LP11" s="46">
        <v>3</v>
      </c>
      <c r="LQ11" s="46">
        <v>4</v>
      </c>
      <c r="LR11" s="46">
        <v>5</v>
      </c>
      <c r="LS11" s="46">
        <v>6</v>
      </c>
      <c r="LT11" s="46">
        <v>7</v>
      </c>
      <c r="LU11" s="46">
        <v>8</v>
      </c>
      <c r="LV11" s="46">
        <v>9</v>
      </c>
      <c r="LW11" s="46">
        <v>10</v>
      </c>
      <c r="LX11" s="46">
        <v>11</v>
      </c>
      <c r="LY11" s="46">
        <v>12</v>
      </c>
      <c r="LZ11" s="46">
        <v>13</v>
      </c>
      <c r="MA11" s="46">
        <v>14</v>
      </c>
      <c r="MB11" s="46">
        <v>15</v>
      </c>
      <c r="MC11" s="46">
        <v>16</v>
      </c>
      <c r="MD11" s="46">
        <v>17</v>
      </c>
      <c r="ME11" s="46">
        <v>18</v>
      </c>
      <c r="MF11" s="46">
        <v>19</v>
      </c>
      <c r="MG11" s="46">
        <v>20</v>
      </c>
      <c r="MH11" s="46">
        <v>21</v>
      </c>
      <c r="MI11" s="46">
        <v>22</v>
      </c>
      <c r="MJ11" s="46">
        <v>23</v>
      </c>
      <c r="MK11" s="46">
        <v>24</v>
      </c>
      <c r="ML11" s="46">
        <v>25</v>
      </c>
      <c r="MM11" s="46">
        <v>26</v>
      </c>
      <c r="MN11" s="46">
        <v>27</v>
      </c>
      <c r="MO11" s="46">
        <v>28</v>
      </c>
      <c r="MP11" s="113"/>
      <c r="MQ11" s="113"/>
      <c r="MR11" s="113"/>
      <c r="MS11" s="113"/>
    </row>
    <row r="12" spans="1:357" s="1" customFormat="1" x14ac:dyDescent="0.3">
      <c r="A12" s="14"/>
      <c r="B12" s="62" t="str">
        <f>$G$4</f>
        <v>DETERMINATION OF KM FOR PANEL COMPRESSION BUCKLING</v>
      </c>
      <c r="C12" s="14"/>
      <c r="D12" s="14"/>
      <c r="E12" s="14"/>
      <c r="F12" s="14"/>
      <c r="G12" s="14"/>
      <c r="H12" s="14"/>
      <c r="I12" s="14"/>
      <c r="J12" s="14"/>
      <c r="K12" s="14"/>
      <c r="L12" s="71"/>
      <c r="M12" s="2"/>
      <c r="N12" s="88"/>
      <c r="O12" s="2"/>
      <c r="P12" s="2"/>
      <c r="Q12" s="2"/>
      <c r="R12" s="2"/>
      <c r="S12" s="2"/>
      <c r="T12" s="2"/>
      <c r="U12" s="71"/>
      <c r="X12" s="117"/>
      <c r="Y12" s="117"/>
      <c r="Z12" s="39"/>
      <c r="AA12" s="39"/>
      <c r="AB12" s="39"/>
      <c r="AC12" s="98"/>
      <c r="AD12" s="41"/>
      <c r="AE12" s="41"/>
      <c r="AF12" s="40"/>
      <c r="AG12" s="39"/>
      <c r="AH12" s="39"/>
      <c r="AI12" s="98"/>
      <c r="AJ12" s="41"/>
      <c r="AK12" s="41"/>
      <c r="AL12" s="41"/>
      <c r="AM12" s="39"/>
      <c r="AN12" s="39"/>
      <c r="AO12" s="39"/>
      <c r="AP12" s="41"/>
      <c r="AQ12" s="41"/>
      <c r="AR12" s="4"/>
      <c r="AS12" s="10"/>
      <c r="AT12" s="13"/>
      <c r="AU12" s="17"/>
      <c r="AV12" s="11"/>
      <c r="AW12" s="10"/>
      <c r="AX12" s="10"/>
      <c r="AY12" s="10"/>
      <c r="AZ12" s="10"/>
      <c r="BA12" s="10"/>
      <c r="BB12" s="10"/>
      <c r="BC12" s="10"/>
      <c r="BD12" s="10"/>
      <c r="BE12" s="10"/>
      <c r="BF12" s="10"/>
      <c r="BG12" s="10"/>
      <c r="BH12" s="10"/>
      <c r="BI12" s="120">
        <f t="shared" ref="BI12:CN12" si="0">INDEX(AL1:AL4,MATCH($F30,$X1:$X4,0))</f>
        <v>34</v>
      </c>
      <c r="BJ12" s="120">
        <f t="shared" si="0"/>
        <v>35</v>
      </c>
      <c r="BK12" s="120">
        <f t="shared" si="0"/>
        <v>36</v>
      </c>
      <c r="BL12" s="120">
        <f t="shared" si="0"/>
        <v>37</v>
      </c>
      <c r="BM12" s="120">
        <f t="shared" si="0"/>
        <v>38</v>
      </c>
      <c r="BN12" s="120">
        <f t="shared" si="0"/>
        <v>39</v>
      </c>
      <c r="BO12" s="120">
        <f t="shared" si="0"/>
        <v>40</v>
      </c>
      <c r="BP12" s="120">
        <f t="shared" si="0"/>
        <v>41</v>
      </c>
      <c r="BQ12" s="120">
        <f t="shared" si="0"/>
        <v>42</v>
      </c>
      <c r="BR12" s="120">
        <f t="shared" si="0"/>
        <v>43</v>
      </c>
      <c r="BS12" s="120">
        <f t="shared" si="0"/>
        <v>44</v>
      </c>
      <c r="BT12" s="120">
        <f t="shared" si="0"/>
        <v>45</v>
      </c>
      <c r="BU12" s="120">
        <f t="shared" si="0"/>
        <v>46</v>
      </c>
      <c r="BV12" s="120">
        <f t="shared" si="0"/>
        <v>47</v>
      </c>
      <c r="BW12" s="120">
        <f t="shared" si="0"/>
        <v>48</v>
      </c>
      <c r="BX12" s="120">
        <f t="shared" si="0"/>
        <v>49</v>
      </c>
      <c r="BY12" s="120">
        <f t="shared" si="0"/>
        <v>50</v>
      </c>
      <c r="BZ12" s="120">
        <f t="shared" si="0"/>
        <v>51</v>
      </c>
      <c r="CA12" s="120">
        <f t="shared" si="0"/>
        <v>52</v>
      </c>
      <c r="CB12" s="120">
        <f t="shared" si="0"/>
        <v>53</v>
      </c>
      <c r="CC12" s="120">
        <f t="shared" si="0"/>
        <v>54</v>
      </c>
      <c r="CD12" s="120">
        <f t="shared" si="0"/>
        <v>55</v>
      </c>
      <c r="CE12" s="120">
        <f t="shared" si="0"/>
        <v>56</v>
      </c>
      <c r="CF12" s="120">
        <f t="shared" si="0"/>
        <v>57</v>
      </c>
      <c r="CG12" s="120">
        <f t="shared" si="0"/>
        <v>58</v>
      </c>
      <c r="CH12" s="120">
        <f t="shared" si="0"/>
        <v>59</v>
      </c>
      <c r="CI12" s="120">
        <f t="shared" si="0"/>
        <v>60</v>
      </c>
      <c r="CJ12" s="120">
        <f t="shared" si="0"/>
        <v>61</v>
      </c>
      <c r="CK12" s="120">
        <f t="shared" si="0"/>
        <v>62</v>
      </c>
      <c r="CL12" s="120">
        <f t="shared" si="0"/>
        <v>63</v>
      </c>
      <c r="CM12" s="120">
        <f t="shared" si="0"/>
        <v>64</v>
      </c>
      <c r="CN12" s="120">
        <f t="shared" si="0"/>
        <v>65</v>
      </c>
      <c r="CO12" s="9" t="s">
        <v>74</v>
      </c>
      <c r="CP12" s="9" t="s">
        <v>74</v>
      </c>
      <c r="CQ12" s="9" t="s">
        <v>74</v>
      </c>
      <c r="CR12" s="9" t="s">
        <v>74</v>
      </c>
      <c r="CS12" s="9" t="s">
        <v>74</v>
      </c>
      <c r="CT12" s="9" t="s">
        <v>74</v>
      </c>
      <c r="CU12" s="9" t="s">
        <v>74</v>
      </c>
      <c r="CV12" s="9" t="s">
        <v>74</v>
      </c>
      <c r="CW12" s="9" t="s">
        <v>74</v>
      </c>
      <c r="CX12" s="9" t="s">
        <v>74</v>
      </c>
      <c r="CY12" s="9" t="s">
        <v>74</v>
      </c>
      <c r="CZ12" s="9" t="s">
        <v>74</v>
      </c>
      <c r="DA12" s="9" t="s">
        <v>74</v>
      </c>
      <c r="DB12" s="9" t="s">
        <v>74</v>
      </c>
      <c r="DC12" s="9" t="s">
        <v>74</v>
      </c>
      <c r="DD12" s="9" t="s">
        <v>74</v>
      </c>
      <c r="DE12" s="9" t="s">
        <v>74</v>
      </c>
      <c r="DF12" s="9" t="s">
        <v>74</v>
      </c>
      <c r="DG12" s="9" t="s">
        <v>74</v>
      </c>
      <c r="DH12" s="9" t="s">
        <v>74</v>
      </c>
      <c r="DI12" s="9" t="s">
        <v>74</v>
      </c>
      <c r="DJ12" s="9" t="s">
        <v>74</v>
      </c>
      <c r="DK12" s="9" t="s">
        <v>74</v>
      </c>
      <c r="DL12" s="9" t="s">
        <v>74</v>
      </c>
      <c r="DM12" s="9" t="s">
        <v>74</v>
      </c>
      <c r="DN12" s="9" t="s">
        <v>74</v>
      </c>
      <c r="DO12" s="9" t="s">
        <v>74</v>
      </c>
      <c r="DP12" s="9" t="s">
        <v>74</v>
      </c>
      <c r="DQ12" s="9" t="s">
        <v>74</v>
      </c>
      <c r="DR12" s="9" t="s">
        <v>74</v>
      </c>
      <c r="DS12" s="9" t="s">
        <v>74</v>
      </c>
      <c r="DT12" s="9" t="s">
        <v>74</v>
      </c>
      <c r="DU12" s="9" t="s">
        <v>74</v>
      </c>
      <c r="DV12" s="9" t="s">
        <v>74</v>
      </c>
      <c r="DW12" s="9" t="s">
        <v>74</v>
      </c>
      <c r="DX12" s="9" t="s">
        <v>74</v>
      </c>
      <c r="DY12" s="9" t="s">
        <v>74</v>
      </c>
      <c r="DZ12" s="9" t="s">
        <v>74</v>
      </c>
      <c r="EA12" s="9" t="s">
        <v>74</v>
      </c>
      <c r="EB12" s="9" t="s">
        <v>74</v>
      </c>
      <c r="EC12" s="9" t="s">
        <v>74</v>
      </c>
      <c r="ED12" s="9" t="s">
        <v>74</v>
      </c>
      <c r="EE12" s="9" t="s">
        <v>74</v>
      </c>
      <c r="EF12" s="9" t="s">
        <v>74</v>
      </c>
      <c r="EG12" s="9" t="s">
        <v>74</v>
      </c>
      <c r="EH12" s="9" t="s">
        <v>74</v>
      </c>
      <c r="EI12" s="9" t="s">
        <v>74</v>
      </c>
      <c r="EJ12" s="9" t="s">
        <v>74</v>
      </c>
      <c r="EK12" s="9" t="s">
        <v>74</v>
      </c>
      <c r="EL12" s="9" t="s">
        <v>74</v>
      </c>
      <c r="EM12" s="9" t="s">
        <v>74</v>
      </c>
      <c r="EN12" s="9" t="s">
        <v>74</v>
      </c>
      <c r="EO12" s="9" t="s">
        <v>74</v>
      </c>
      <c r="EP12" s="9" t="s">
        <v>74</v>
      </c>
      <c r="EQ12" s="9" t="s">
        <v>74</v>
      </c>
      <c r="ER12" s="9" t="s">
        <v>74</v>
      </c>
      <c r="ES12" s="9" t="s">
        <v>74</v>
      </c>
      <c r="ET12" s="9" t="s">
        <v>74</v>
      </c>
      <c r="EU12" s="9" t="s">
        <v>74</v>
      </c>
      <c r="EV12" s="9" t="s">
        <v>74</v>
      </c>
      <c r="EW12" s="9" t="s">
        <v>74</v>
      </c>
      <c r="EX12" s="9" t="s">
        <v>74</v>
      </c>
      <c r="EY12" s="9" t="s">
        <v>74</v>
      </c>
      <c r="EZ12" s="9" t="s">
        <v>74</v>
      </c>
      <c r="FA12" s="9" t="s">
        <v>74</v>
      </c>
      <c r="FB12" s="9" t="s">
        <v>74</v>
      </c>
      <c r="FC12" s="9" t="s">
        <v>74</v>
      </c>
      <c r="FD12" s="9" t="s">
        <v>74</v>
      </c>
      <c r="FE12" s="9" t="s">
        <v>74</v>
      </c>
      <c r="FF12" s="9" t="s">
        <v>74</v>
      </c>
      <c r="FG12" s="9" t="s">
        <v>74</v>
      </c>
      <c r="FH12" s="9" t="s">
        <v>74</v>
      </c>
      <c r="FI12" s="9" t="s">
        <v>74</v>
      </c>
      <c r="FJ12" s="9" t="s">
        <v>74</v>
      </c>
      <c r="FK12" s="9" t="s">
        <v>74</v>
      </c>
      <c r="FL12" s="9" t="s">
        <v>74</v>
      </c>
      <c r="FM12" s="9" t="s">
        <v>74</v>
      </c>
      <c r="FN12" s="9" t="s">
        <v>74</v>
      </c>
      <c r="FO12" s="9" t="s">
        <v>74</v>
      </c>
      <c r="FP12" s="9" t="s">
        <v>74</v>
      </c>
      <c r="FQ12" s="9" t="s">
        <v>74</v>
      </c>
      <c r="FR12" s="9" t="s">
        <v>74</v>
      </c>
      <c r="FS12" s="9" t="s">
        <v>74</v>
      </c>
      <c r="FT12" s="9" t="s">
        <v>74</v>
      </c>
      <c r="FU12" s="9" t="s">
        <v>74</v>
      </c>
      <c r="FV12" s="9" t="s">
        <v>74</v>
      </c>
      <c r="FW12" s="9" t="s">
        <v>74</v>
      </c>
      <c r="FX12" s="9" t="s">
        <v>74</v>
      </c>
      <c r="FY12" s="89"/>
      <c r="FZ12" s="89"/>
      <c r="LD12" s="46"/>
      <c r="LE12" s="59">
        <f t="shared" ref="LE12:LK12" si="1">INDEX(AC1:AC4,MATCH($F30,$X1:$X4,0))</f>
        <v>8</v>
      </c>
      <c r="LF12" s="59">
        <f t="shared" si="1"/>
        <v>9</v>
      </c>
      <c r="LG12" s="59">
        <f t="shared" si="1"/>
        <v>10</v>
      </c>
      <c r="LH12" s="59">
        <f t="shared" si="1"/>
        <v>11</v>
      </c>
      <c r="LI12" s="59">
        <f t="shared" si="1"/>
        <v>12</v>
      </c>
      <c r="LJ12" s="59">
        <f t="shared" si="1"/>
        <v>13</v>
      </c>
      <c r="LK12" s="59">
        <f t="shared" si="1"/>
        <v>14</v>
      </c>
      <c r="LL12" s="46"/>
      <c r="LM12" s="46"/>
      <c r="LN12" s="122" t="s">
        <v>75</v>
      </c>
      <c r="LO12" s="122" t="s">
        <v>75</v>
      </c>
      <c r="LP12" s="122" t="s">
        <v>75</v>
      </c>
      <c r="LQ12" s="122" t="s">
        <v>75</v>
      </c>
      <c r="LR12" s="122" t="s">
        <v>75</v>
      </c>
      <c r="LS12" s="122" t="s">
        <v>75</v>
      </c>
      <c r="LT12" s="122" t="s">
        <v>75</v>
      </c>
      <c r="LU12" s="122" t="s">
        <v>76</v>
      </c>
      <c r="LV12" s="122" t="s">
        <v>76</v>
      </c>
      <c r="LW12" s="122" t="s">
        <v>76</v>
      </c>
      <c r="LX12" s="122" t="s">
        <v>76</v>
      </c>
      <c r="LY12" s="122" t="s">
        <v>76</v>
      </c>
      <c r="LZ12" s="122" t="s">
        <v>76</v>
      </c>
      <c r="MA12" s="122" t="s">
        <v>76</v>
      </c>
      <c r="MB12" s="122" t="s">
        <v>77</v>
      </c>
      <c r="MC12" s="122" t="s">
        <v>77</v>
      </c>
      <c r="MD12" s="122" t="s">
        <v>77</v>
      </c>
      <c r="ME12" s="122" t="s">
        <v>77</v>
      </c>
      <c r="MF12" s="122" t="s">
        <v>77</v>
      </c>
      <c r="MG12" s="122" t="s">
        <v>77</v>
      </c>
      <c r="MH12" s="122" t="s">
        <v>77</v>
      </c>
      <c r="MI12" s="122" t="s">
        <v>78</v>
      </c>
      <c r="MJ12" s="122" t="s">
        <v>78</v>
      </c>
      <c r="MK12" s="122" t="s">
        <v>78</v>
      </c>
      <c r="ML12" s="122" t="s">
        <v>78</v>
      </c>
      <c r="MM12" s="122" t="s">
        <v>78</v>
      </c>
      <c r="MN12" s="122" t="s">
        <v>78</v>
      </c>
      <c r="MO12" s="122" t="s">
        <v>78</v>
      </c>
      <c r="MP12" s="46"/>
      <c r="MQ12" s="46"/>
      <c r="MR12" s="46"/>
      <c r="MS12" s="46"/>
    </row>
    <row r="13" spans="1:357" s="4" customFormat="1" ht="15" x14ac:dyDescent="0.35">
      <c r="A13" s="5"/>
      <c r="B13" s="139" t="s">
        <v>62</v>
      </c>
      <c r="C13" s="5"/>
      <c r="D13" s="5"/>
      <c r="E13" s="5"/>
      <c r="F13" s="5"/>
      <c r="G13" s="5"/>
      <c r="H13" s="5"/>
      <c r="I13" s="5"/>
      <c r="J13" s="5"/>
      <c r="K13" s="5"/>
      <c r="M13" s="6"/>
      <c r="N13" s="6"/>
      <c r="O13" s="6"/>
      <c r="P13" s="6"/>
      <c r="Q13" s="6"/>
      <c r="R13" s="6"/>
      <c r="S13" s="7"/>
      <c r="T13" s="6"/>
      <c r="U13" s="5"/>
      <c r="V13" s="5"/>
      <c r="W13" s="5"/>
      <c r="X13" s="115" t="s">
        <v>73</v>
      </c>
      <c r="Y13" s="116" t="s">
        <v>61</v>
      </c>
      <c r="Z13" s="16" t="s">
        <v>14</v>
      </c>
      <c r="AA13" s="36" t="s">
        <v>63</v>
      </c>
      <c r="AB13" s="36" t="s">
        <v>64</v>
      </c>
      <c r="AC13" s="16" t="s">
        <v>83</v>
      </c>
      <c r="AD13" s="31" t="s">
        <v>17</v>
      </c>
      <c r="AE13" s="31" t="s">
        <v>18</v>
      </c>
      <c r="AF13" s="16" t="s">
        <v>15</v>
      </c>
      <c r="AG13" s="36" t="s">
        <v>65</v>
      </c>
      <c r="AH13" s="36" t="s">
        <v>66</v>
      </c>
      <c r="AI13" s="16" t="s">
        <v>84</v>
      </c>
      <c r="AJ13" s="31" t="s">
        <v>19</v>
      </c>
      <c r="AK13" s="31" t="s">
        <v>20</v>
      </c>
      <c r="AL13" s="16" t="s">
        <v>23</v>
      </c>
      <c r="AM13" s="16" t="s">
        <v>27</v>
      </c>
      <c r="AN13" s="16" t="s">
        <v>69</v>
      </c>
      <c r="AO13" s="16" t="s">
        <v>70</v>
      </c>
      <c r="AP13" s="31" t="s">
        <v>21</v>
      </c>
      <c r="AQ13" s="31" t="s">
        <v>22</v>
      </c>
      <c r="AR13" s="16" t="s">
        <v>16</v>
      </c>
      <c r="AS13" s="10" t="s">
        <v>98</v>
      </c>
      <c r="AT13" s="119" t="s">
        <v>11</v>
      </c>
      <c r="AU13" s="10" t="s">
        <v>60</v>
      </c>
      <c r="AV13" s="10" t="s">
        <v>72</v>
      </c>
      <c r="AW13" s="118" t="s">
        <v>71</v>
      </c>
      <c r="AX13" s="10" t="s">
        <v>24</v>
      </c>
      <c r="AY13" s="10" t="s">
        <v>67</v>
      </c>
      <c r="AZ13" s="9" t="s">
        <v>79</v>
      </c>
      <c r="BA13" s="22" t="s">
        <v>82</v>
      </c>
      <c r="BB13" s="10" t="s">
        <v>81</v>
      </c>
      <c r="BC13" s="10" t="s">
        <v>26</v>
      </c>
      <c r="BD13" s="10" t="s">
        <v>25</v>
      </c>
      <c r="BE13" s="10" t="s">
        <v>68</v>
      </c>
      <c r="BF13" s="9" t="s">
        <v>80</v>
      </c>
      <c r="BG13" s="22" t="s">
        <v>85</v>
      </c>
      <c r="BH13" s="10" t="s">
        <v>86</v>
      </c>
      <c r="BI13" s="113">
        <v>1</v>
      </c>
      <c r="BJ13" s="113">
        <v>2</v>
      </c>
      <c r="BK13" s="113">
        <v>3</v>
      </c>
      <c r="BL13" s="113">
        <v>4</v>
      </c>
      <c r="BM13" s="113">
        <v>5</v>
      </c>
      <c r="BN13" s="113">
        <v>6</v>
      </c>
      <c r="BO13" s="113">
        <v>7</v>
      </c>
      <c r="BP13" s="113">
        <v>8</v>
      </c>
      <c r="BQ13" s="113">
        <v>1</v>
      </c>
      <c r="BR13" s="113">
        <v>2</v>
      </c>
      <c r="BS13" s="113">
        <v>3</v>
      </c>
      <c r="BT13" s="113">
        <v>4</v>
      </c>
      <c r="BU13" s="113">
        <v>5</v>
      </c>
      <c r="BV13" s="113">
        <v>6</v>
      </c>
      <c r="BW13" s="113">
        <v>7</v>
      </c>
      <c r="BX13" s="113">
        <v>8</v>
      </c>
      <c r="BY13" s="113">
        <v>1</v>
      </c>
      <c r="BZ13" s="113">
        <v>2</v>
      </c>
      <c r="CA13" s="113">
        <v>3</v>
      </c>
      <c r="CB13" s="113">
        <v>4</v>
      </c>
      <c r="CC13" s="113">
        <v>5</v>
      </c>
      <c r="CD13" s="113">
        <v>6</v>
      </c>
      <c r="CE13" s="113">
        <v>7</v>
      </c>
      <c r="CF13" s="113">
        <v>8</v>
      </c>
      <c r="CG13" s="113">
        <v>1</v>
      </c>
      <c r="CH13" s="113">
        <v>2</v>
      </c>
      <c r="CI13" s="113">
        <v>3</v>
      </c>
      <c r="CJ13" s="113">
        <v>4</v>
      </c>
      <c r="CK13" s="113">
        <v>5</v>
      </c>
      <c r="CL13" s="113">
        <v>6</v>
      </c>
      <c r="CM13" s="113">
        <v>7</v>
      </c>
      <c r="CN13" s="113">
        <v>8</v>
      </c>
      <c r="CO13" s="9">
        <v>1</v>
      </c>
      <c r="CP13" s="9">
        <v>2</v>
      </c>
      <c r="CQ13" s="9">
        <v>3</v>
      </c>
      <c r="CR13" s="9">
        <v>4</v>
      </c>
      <c r="CS13" s="9">
        <v>5</v>
      </c>
      <c r="CT13" s="9">
        <v>6</v>
      </c>
      <c r="CU13" s="9">
        <v>7</v>
      </c>
      <c r="CV13" s="9">
        <v>8</v>
      </c>
      <c r="CW13" s="9">
        <v>1</v>
      </c>
      <c r="CX13" s="9">
        <v>2</v>
      </c>
      <c r="CY13" s="9">
        <v>3</v>
      </c>
      <c r="CZ13" s="9">
        <v>4</v>
      </c>
      <c r="DA13" s="9">
        <v>5</v>
      </c>
      <c r="DB13" s="9">
        <v>6</v>
      </c>
      <c r="DC13" s="9">
        <v>7</v>
      </c>
      <c r="DD13" s="9">
        <v>8</v>
      </c>
      <c r="DE13" s="9">
        <v>1</v>
      </c>
      <c r="DF13" s="9">
        <v>2</v>
      </c>
      <c r="DG13" s="9">
        <v>3</v>
      </c>
      <c r="DH13" s="9">
        <v>4</v>
      </c>
      <c r="DI13" s="9">
        <v>5</v>
      </c>
      <c r="DJ13" s="9">
        <v>6</v>
      </c>
      <c r="DK13" s="9">
        <v>7</v>
      </c>
      <c r="DL13" s="9">
        <v>8</v>
      </c>
      <c r="DM13" s="9">
        <v>1</v>
      </c>
      <c r="DN13" s="9">
        <v>2</v>
      </c>
      <c r="DO13" s="9">
        <v>3</v>
      </c>
      <c r="DP13" s="9">
        <v>4</v>
      </c>
      <c r="DQ13" s="9">
        <v>5</v>
      </c>
      <c r="DR13" s="9">
        <v>6</v>
      </c>
      <c r="DS13" s="9">
        <v>7</v>
      </c>
      <c r="DT13" s="9">
        <v>8</v>
      </c>
      <c r="DU13" s="9">
        <v>1</v>
      </c>
      <c r="DV13" s="9">
        <v>2</v>
      </c>
      <c r="DW13" s="9">
        <v>3</v>
      </c>
      <c r="DX13" s="9">
        <v>4</v>
      </c>
      <c r="DY13" s="9">
        <v>5</v>
      </c>
      <c r="DZ13" s="9">
        <v>6</v>
      </c>
      <c r="EA13" s="9">
        <v>7</v>
      </c>
      <c r="EB13" s="9">
        <v>8</v>
      </c>
      <c r="EC13" s="9">
        <v>1</v>
      </c>
      <c r="ED13" s="9">
        <v>2</v>
      </c>
      <c r="EE13" s="9">
        <v>3</v>
      </c>
      <c r="EF13" s="9">
        <v>4</v>
      </c>
      <c r="EG13" s="9">
        <v>5</v>
      </c>
      <c r="EH13" s="9">
        <v>6</v>
      </c>
      <c r="EI13" s="9">
        <v>7</v>
      </c>
      <c r="EJ13" s="9">
        <v>8</v>
      </c>
      <c r="EK13" s="9">
        <v>1</v>
      </c>
      <c r="EL13" s="9">
        <v>2</v>
      </c>
      <c r="EM13" s="9">
        <v>3</v>
      </c>
      <c r="EN13" s="9">
        <v>4</v>
      </c>
      <c r="EO13" s="9">
        <v>5</v>
      </c>
      <c r="EP13" s="9">
        <v>6</v>
      </c>
      <c r="EQ13" s="9">
        <v>7</v>
      </c>
      <c r="ER13" s="9">
        <v>8</v>
      </c>
      <c r="ES13" s="9">
        <v>1</v>
      </c>
      <c r="ET13" s="9">
        <v>2</v>
      </c>
      <c r="EU13" s="9">
        <v>3</v>
      </c>
      <c r="EV13" s="9">
        <v>4</v>
      </c>
      <c r="EW13" s="9">
        <v>5</v>
      </c>
      <c r="EX13" s="9">
        <v>6</v>
      </c>
      <c r="EY13" s="9">
        <v>7</v>
      </c>
      <c r="EZ13" s="9">
        <v>8</v>
      </c>
      <c r="FA13" s="9">
        <v>1</v>
      </c>
      <c r="FB13" s="9">
        <v>2</v>
      </c>
      <c r="FC13" s="9">
        <v>3</v>
      </c>
      <c r="FD13" s="9">
        <v>4</v>
      </c>
      <c r="FE13" s="9">
        <v>5</v>
      </c>
      <c r="FF13" s="9">
        <v>6</v>
      </c>
      <c r="FG13" s="9">
        <v>7</v>
      </c>
      <c r="FH13" s="9">
        <v>8</v>
      </c>
      <c r="FI13" s="9">
        <v>1</v>
      </c>
      <c r="FJ13" s="9">
        <v>2</v>
      </c>
      <c r="FK13" s="9">
        <v>3</v>
      </c>
      <c r="FL13" s="9">
        <v>4</v>
      </c>
      <c r="FM13" s="9">
        <v>5</v>
      </c>
      <c r="FN13" s="9">
        <v>6</v>
      </c>
      <c r="FO13" s="9">
        <v>7</v>
      </c>
      <c r="FP13" s="9">
        <v>8</v>
      </c>
      <c r="FQ13" s="9">
        <v>1</v>
      </c>
      <c r="FR13" s="9">
        <v>2</v>
      </c>
      <c r="FS13" s="9">
        <v>3</v>
      </c>
      <c r="FT13" s="9">
        <v>4</v>
      </c>
      <c r="FU13" s="9">
        <v>5</v>
      </c>
      <c r="FV13" s="9">
        <v>6</v>
      </c>
      <c r="FW13" s="9">
        <v>7</v>
      </c>
      <c r="FX13" s="9">
        <v>8</v>
      </c>
      <c r="FY13" s="89"/>
      <c r="FZ13" s="89"/>
      <c r="GB13" s="113">
        <v>1</v>
      </c>
      <c r="GC13" s="113">
        <v>2</v>
      </c>
      <c r="GD13" s="113">
        <v>3</v>
      </c>
      <c r="GE13" s="113">
        <v>4</v>
      </c>
      <c r="GF13" s="113">
        <v>5</v>
      </c>
      <c r="GG13" s="113">
        <v>6</v>
      </c>
      <c r="GH13" s="113">
        <v>7</v>
      </c>
      <c r="GI13" s="113">
        <v>8</v>
      </c>
      <c r="GJ13" s="113">
        <v>1</v>
      </c>
      <c r="GK13" s="113">
        <v>2</v>
      </c>
      <c r="GL13" s="113">
        <v>3</v>
      </c>
      <c r="GM13" s="113">
        <v>4</v>
      </c>
      <c r="GN13" s="113">
        <v>5</v>
      </c>
      <c r="GO13" s="113">
        <v>6</v>
      </c>
      <c r="GP13" s="113">
        <v>7</v>
      </c>
      <c r="GQ13" s="113">
        <v>8</v>
      </c>
      <c r="GR13" s="113">
        <v>1</v>
      </c>
      <c r="GS13" s="113">
        <v>2</v>
      </c>
      <c r="GT13" s="113">
        <v>3</v>
      </c>
      <c r="GU13" s="113">
        <v>4</v>
      </c>
      <c r="GV13" s="113">
        <v>5</v>
      </c>
      <c r="GW13" s="113">
        <v>6</v>
      </c>
      <c r="GX13" s="113">
        <v>7</v>
      </c>
      <c r="GY13" s="113">
        <v>8</v>
      </c>
      <c r="GZ13" s="113">
        <v>1</v>
      </c>
      <c r="HA13" s="113">
        <v>2</v>
      </c>
      <c r="HB13" s="113">
        <v>3</v>
      </c>
      <c r="HC13" s="113">
        <v>4</v>
      </c>
      <c r="HD13" s="113">
        <v>5</v>
      </c>
      <c r="HE13" s="113">
        <v>6</v>
      </c>
      <c r="HF13" s="113">
        <v>7</v>
      </c>
      <c r="HG13" s="113">
        <v>8</v>
      </c>
      <c r="HI13" s="113">
        <v>1</v>
      </c>
      <c r="HJ13" s="113">
        <v>2</v>
      </c>
      <c r="HK13" s="113">
        <v>3</v>
      </c>
      <c r="HL13" s="113">
        <v>4</v>
      </c>
      <c r="HM13" s="113">
        <v>5</v>
      </c>
      <c r="HN13" s="113">
        <v>6</v>
      </c>
      <c r="HO13" s="113">
        <v>7</v>
      </c>
      <c r="HP13" s="113">
        <v>8</v>
      </c>
      <c r="HQ13" s="113">
        <v>1</v>
      </c>
      <c r="HR13" s="113">
        <v>2</v>
      </c>
      <c r="HS13" s="113">
        <v>3</v>
      </c>
      <c r="HT13" s="113">
        <v>4</v>
      </c>
      <c r="HU13" s="113">
        <v>5</v>
      </c>
      <c r="HV13" s="113">
        <v>6</v>
      </c>
      <c r="HW13" s="113">
        <v>7</v>
      </c>
      <c r="HX13" s="113">
        <v>8</v>
      </c>
      <c r="HY13" s="113">
        <v>1</v>
      </c>
      <c r="HZ13" s="113">
        <v>2</v>
      </c>
      <c r="IA13" s="113">
        <v>3</v>
      </c>
      <c r="IB13" s="113">
        <v>4</v>
      </c>
      <c r="IC13" s="113">
        <v>5</v>
      </c>
      <c r="ID13" s="113">
        <v>6</v>
      </c>
      <c r="IE13" s="113">
        <v>7</v>
      </c>
      <c r="IF13" s="113">
        <v>8</v>
      </c>
      <c r="IG13" s="113">
        <v>1</v>
      </c>
      <c r="IH13" s="113">
        <v>2</v>
      </c>
      <c r="II13" s="113">
        <v>3</v>
      </c>
      <c r="IJ13" s="113">
        <v>4</v>
      </c>
      <c r="IK13" s="113">
        <v>5</v>
      </c>
      <c r="IL13" s="113">
        <v>6</v>
      </c>
      <c r="IM13" s="113">
        <v>7</v>
      </c>
      <c r="IN13" s="113">
        <v>8</v>
      </c>
      <c r="IO13" s="10"/>
      <c r="IP13" s="113">
        <v>1</v>
      </c>
      <c r="IQ13" s="113">
        <v>2</v>
      </c>
      <c r="IR13" s="113">
        <v>3</v>
      </c>
      <c r="IS13" s="113">
        <v>4</v>
      </c>
      <c r="IT13" s="113">
        <v>5</v>
      </c>
      <c r="IU13" s="113">
        <v>6</v>
      </c>
      <c r="IV13" s="113">
        <v>7</v>
      </c>
      <c r="IW13" s="113">
        <v>8</v>
      </c>
      <c r="IX13" s="113">
        <v>1</v>
      </c>
      <c r="IY13" s="113">
        <v>2</v>
      </c>
      <c r="IZ13" s="113">
        <v>3</v>
      </c>
      <c r="JA13" s="113">
        <v>4</v>
      </c>
      <c r="JB13" s="113">
        <v>5</v>
      </c>
      <c r="JC13" s="113">
        <v>6</v>
      </c>
      <c r="JD13" s="113">
        <v>7</v>
      </c>
      <c r="JE13" s="113">
        <v>8</v>
      </c>
      <c r="JF13" s="113">
        <v>1</v>
      </c>
      <c r="JG13" s="113">
        <v>2</v>
      </c>
      <c r="JH13" s="113">
        <v>3</v>
      </c>
      <c r="JI13" s="113">
        <v>4</v>
      </c>
      <c r="JJ13" s="113">
        <v>5</v>
      </c>
      <c r="JK13" s="113">
        <v>6</v>
      </c>
      <c r="JL13" s="113">
        <v>7</v>
      </c>
      <c r="JM13" s="113">
        <v>8</v>
      </c>
      <c r="JN13" s="113">
        <v>1</v>
      </c>
      <c r="JO13" s="113">
        <v>2</v>
      </c>
      <c r="JP13" s="113">
        <v>3</v>
      </c>
      <c r="JQ13" s="113">
        <v>4</v>
      </c>
      <c r="JR13" s="113">
        <v>5</v>
      </c>
      <c r="JS13" s="113">
        <v>6</v>
      </c>
      <c r="JT13" s="113">
        <v>7</v>
      </c>
      <c r="JU13" s="113">
        <v>8</v>
      </c>
      <c r="JW13" s="113">
        <v>1</v>
      </c>
      <c r="JX13" s="113">
        <v>2</v>
      </c>
      <c r="JY13" s="113">
        <v>3</v>
      </c>
      <c r="JZ13" s="113">
        <v>4</v>
      </c>
      <c r="KA13" s="113">
        <v>5</v>
      </c>
      <c r="KB13" s="113">
        <v>6</v>
      </c>
      <c r="KC13" s="113">
        <v>7</v>
      </c>
      <c r="KD13" s="113">
        <v>8</v>
      </c>
      <c r="KE13" s="113">
        <v>1</v>
      </c>
      <c r="KF13" s="113">
        <v>2</v>
      </c>
      <c r="KG13" s="113">
        <v>3</v>
      </c>
      <c r="KH13" s="113">
        <v>4</v>
      </c>
      <c r="KI13" s="113">
        <v>5</v>
      </c>
      <c r="KJ13" s="113">
        <v>6</v>
      </c>
      <c r="KK13" s="113">
        <v>7</v>
      </c>
      <c r="KL13" s="113">
        <v>8</v>
      </c>
      <c r="KM13" s="113">
        <v>1</v>
      </c>
      <c r="KN13" s="113">
        <v>2</v>
      </c>
      <c r="KO13" s="113">
        <v>3</v>
      </c>
      <c r="KP13" s="113">
        <v>4</v>
      </c>
      <c r="KQ13" s="113">
        <v>5</v>
      </c>
      <c r="KR13" s="113">
        <v>6</v>
      </c>
      <c r="KS13" s="113">
        <v>7</v>
      </c>
      <c r="KT13" s="113">
        <v>8</v>
      </c>
      <c r="KU13" s="113">
        <v>1</v>
      </c>
      <c r="KV13" s="113">
        <v>2</v>
      </c>
      <c r="KW13" s="113">
        <v>3</v>
      </c>
      <c r="KX13" s="113">
        <v>4</v>
      </c>
      <c r="KY13" s="113">
        <v>5</v>
      </c>
      <c r="KZ13" s="113">
        <v>6</v>
      </c>
      <c r="LA13" s="113">
        <v>7</v>
      </c>
      <c r="LB13" s="113">
        <v>8</v>
      </c>
      <c r="LD13" s="113" t="s">
        <v>99</v>
      </c>
      <c r="LE13" s="113" t="s">
        <v>100</v>
      </c>
      <c r="LF13" s="113" t="s">
        <v>101</v>
      </c>
      <c r="LG13" s="113" t="s">
        <v>102</v>
      </c>
      <c r="LH13" s="113" t="s">
        <v>103</v>
      </c>
      <c r="LI13" s="113" t="s">
        <v>104</v>
      </c>
      <c r="LJ13" s="113" t="s">
        <v>105</v>
      </c>
      <c r="LK13" s="113" t="s">
        <v>106</v>
      </c>
      <c r="LL13" s="113"/>
      <c r="LM13" s="113" t="s">
        <v>99</v>
      </c>
      <c r="LN13" s="113" t="s">
        <v>100</v>
      </c>
      <c r="LO13" s="113" t="s">
        <v>101</v>
      </c>
      <c r="LP13" s="113" t="s">
        <v>102</v>
      </c>
      <c r="LQ13" s="113" t="s">
        <v>103</v>
      </c>
      <c r="LR13" s="113" t="s">
        <v>104</v>
      </c>
      <c r="LS13" s="113" t="s">
        <v>105</v>
      </c>
      <c r="LT13" s="113" t="s">
        <v>106</v>
      </c>
      <c r="LU13" s="113" t="s">
        <v>100</v>
      </c>
      <c r="LV13" s="113" t="s">
        <v>101</v>
      </c>
      <c r="LW13" s="113" t="s">
        <v>102</v>
      </c>
      <c r="LX13" s="113" t="s">
        <v>103</v>
      </c>
      <c r="LY13" s="113" t="s">
        <v>104</v>
      </c>
      <c r="LZ13" s="113" t="s">
        <v>105</v>
      </c>
      <c r="MA13" s="113" t="s">
        <v>106</v>
      </c>
      <c r="MB13" s="113" t="s">
        <v>100</v>
      </c>
      <c r="MC13" s="113" t="s">
        <v>101</v>
      </c>
      <c r="MD13" s="113" t="s">
        <v>102</v>
      </c>
      <c r="ME13" s="113" t="s">
        <v>103</v>
      </c>
      <c r="MF13" s="113" t="s">
        <v>104</v>
      </c>
      <c r="MG13" s="113" t="s">
        <v>105</v>
      </c>
      <c r="MH13" s="113" t="s">
        <v>106</v>
      </c>
      <c r="MI13" s="113" t="s">
        <v>100</v>
      </c>
      <c r="MJ13" s="113" t="s">
        <v>101</v>
      </c>
      <c r="MK13" s="113" t="s">
        <v>102</v>
      </c>
      <c r="ML13" s="113" t="s">
        <v>103</v>
      </c>
      <c r="MM13" s="113" t="s">
        <v>104</v>
      </c>
      <c r="MN13" s="113" t="s">
        <v>105</v>
      </c>
      <c r="MO13" s="113" t="s">
        <v>106</v>
      </c>
      <c r="MP13" s="46"/>
      <c r="MQ13" s="46"/>
      <c r="MR13" s="46"/>
      <c r="MS13" s="46"/>
    </row>
    <row r="14" spans="1:357" s="4" customFormat="1" ht="13.8" x14ac:dyDescent="0.3">
      <c r="A14" s="5"/>
      <c r="B14" s="140" t="s">
        <v>117</v>
      </c>
      <c r="C14" s="5"/>
      <c r="D14" s="5"/>
      <c r="E14" s="5"/>
      <c r="F14" s="5"/>
      <c r="G14" s="5"/>
      <c r="H14" s="5"/>
      <c r="I14" s="5"/>
      <c r="J14" s="5"/>
      <c r="K14" s="5"/>
      <c r="M14" s="6"/>
      <c r="N14" s="6"/>
      <c r="O14" s="6"/>
      <c r="P14" s="6"/>
      <c r="Q14" s="6"/>
      <c r="R14" s="6"/>
      <c r="S14" s="7"/>
      <c r="T14" s="6"/>
      <c r="U14" s="22">
        <f>MATCH(C20,AS14:AS53,1)</f>
        <v>14</v>
      </c>
      <c r="V14" s="128">
        <f>INDEX(AS14:AS53,U14)</f>
        <v>0.7</v>
      </c>
      <c r="W14" s="114">
        <f>INDEX(FZ14:FZ53,U14)</f>
        <v>4.3344814766157915</v>
      </c>
      <c r="X14" s="127">
        <v>0.5</v>
      </c>
      <c r="Y14" s="127">
        <v>10</v>
      </c>
      <c r="Z14" s="39">
        <f t="shared" ref="Z14:Z53" si="2">$F$18</f>
        <v>0.02</v>
      </c>
      <c r="AA14" s="39">
        <f t="shared" ref="AA14:AA53" si="3">$F$19</f>
        <v>10000000</v>
      </c>
      <c r="AB14" s="39">
        <f t="shared" ref="AB14:AB53" si="4">$F$20</f>
        <v>10000000</v>
      </c>
      <c r="AC14" s="98">
        <f t="shared" ref="AC14:AC53" si="5">$F$21</f>
        <v>3500000</v>
      </c>
      <c r="AD14" s="41">
        <f t="shared" ref="AD14:AD53" si="6">$F$22</f>
        <v>0.33</v>
      </c>
      <c r="AE14" s="41">
        <f t="shared" ref="AE14:AE53" si="7">$F$23</f>
        <v>0.33</v>
      </c>
      <c r="AF14" s="40">
        <f t="shared" ref="AF14:AF53" si="8">$I$18</f>
        <v>1.4999999999999999E-2</v>
      </c>
      <c r="AG14" s="39">
        <f t="shared" ref="AG14:AG53" si="9">$I$19</f>
        <v>10000000</v>
      </c>
      <c r="AH14" s="39">
        <f t="shared" ref="AH14:AH53" si="10">$I$20</f>
        <v>10000000</v>
      </c>
      <c r="AI14" s="98">
        <f t="shared" ref="AI14:AI53" si="11">$I$21</f>
        <v>3500000</v>
      </c>
      <c r="AJ14" s="41">
        <f t="shared" ref="AJ14:AJ53" si="12">$I$22</f>
        <v>0.33</v>
      </c>
      <c r="AK14" s="41">
        <f t="shared" ref="AK14:AK53" si="13">$I$23</f>
        <v>0.33</v>
      </c>
      <c r="AL14" s="41">
        <f t="shared" ref="AL14:AL53" si="14">$C$22</f>
        <v>0.15</v>
      </c>
      <c r="AM14" s="39">
        <f t="shared" ref="AM14:AM53" si="15">$C$23</f>
        <v>16000</v>
      </c>
      <c r="AN14" s="39">
        <f t="shared" ref="AN14:AN53" si="16">$C$24</f>
        <v>10000</v>
      </c>
      <c r="AO14" s="39">
        <f t="shared" ref="AO14:AO53" si="17">$C$25</f>
        <v>10000</v>
      </c>
      <c r="AP14" s="41">
        <f t="shared" ref="AP14:AP53" si="18">$C$26</f>
        <v>0.03</v>
      </c>
      <c r="AQ14" s="41">
        <f t="shared" ref="AQ14:AQ53" si="19">$C$27</f>
        <v>0.03</v>
      </c>
      <c r="AR14" s="4">
        <f t="shared" ref="AR14:AR53" si="20">AL14+AF14/2+Z14/2</f>
        <v>0.16750000000000001</v>
      </c>
      <c r="AS14" s="11">
        <f t="shared" ref="AS14:AS53" si="21">X14/Y14</f>
        <v>0.05</v>
      </c>
      <c r="AT14" s="13">
        <f t="shared" ref="AT14:AT53" si="22">(AA14*Z14)*(AG14*AF14)*AR14^2/(AVERAGE(BD14,AX14)*(AA14*Z14+AG14*AF14))</f>
        <v>2698.7110633727179</v>
      </c>
      <c r="AU14" s="17">
        <f>(AY14*BE14)/(AY14+BE14)*(PI()^2*AL14)/(Y14^2*AN14)</f>
        <v>0.14240255159723011</v>
      </c>
      <c r="AV14" s="11">
        <f t="shared" ref="AV14:AV53" si="23">AY14/(AY14+BE14)</f>
        <v>0.5714285714285714</v>
      </c>
      <c r="AW14" s="10">
        <f t="shared" ref="AW14:AW53" si="24">AN14/AO14</f>
        <v>1</v>
      </c>
      <c r="AX14" s="10">
        <f t="shared" ref="AX14:AX53" si="25">1-AD14*AE14</f>
        <v>0.8911</v>
      </c>
      <c r="AY14" s="10">
        <f t="shared" ref="AY14:AY53" si="26">Z14/AX14*SQRT(AA14*AB14)</f>
        <v>224441.70126809561</v>
      </c>
      <c r="AZ14" s="10">
        <f>SQRT(AB14/AA14)</f>
        <v>1</v>
      </c>
      <c r="BA14" s="10">
        <f t="shared" ref="BA14:BA53" si="27">AX14*AC14/SQRT(AA14*AB14)</f>
        <v>0.31188500000000002</v>
      </c>
      <c r="BB14" s="10">
        <f t="shared" ref="BB14:BB53" si="28">AZ14*AD14+2*BA14</f>
        <v>0.95377000000000001</v>
      </c>
      <c r="BC14" s="10">
        <f t="shared" ref="BC14:BC53" si="29">1-AP14*AQ14</f>
        <v>0.99909999999999999</v>
      </c>
      <c r="BD14" s="10">
        <f t="shared" ref="BD14:BD53" si="30">1-AJ14*AK14</f>
        <v>0.8911</v>
      </c>
      <c r="BE14" s="10">
        <f t="shared" ref="BE14:BE53" si="31">AF14/BD14*SQRT(AG14*AH14)</f>
        <v>168331.27595107173</v>
      </c>
      <c r="BF14" s="10">
        <f t="shared" ref="BF14:BF53" si="32">SQRT(AH14/AG14)</f>
        <v>1</v>
      </c>
      <c r="BG14" s="10">
        <f t="shared" ref="BG14:BG53" si="33">BD14*AI14/SQRT(AG14*AH14)</f>
        <v>0.31188500000000002</v>
      </c>
      <c r="BH14" s="10">
        <f t="shared" ref="BH14:BH53" si="34">BF14*AK14+2*BG14</f>
        <v>0.95377000000000001</v>
      </c>
      <c r="BI14" s="120">
        <f>INDEX($GB14:$LB14,MATCH(BI$12,$GB$11:$LB$11,0))</f>
        <v>1.3333333333333334E-2</v>
      </c>
      <c r="BJ14" s="120">
        <f t="shared" ref="BJ14:CF25" si="35">INDEX($GB14:$LB14,MATCH(BJ$12,$GB$11:$LB$11,0))</f>
        <v>3.3333333333333335E-3</v>
      </c>
      <c r="BK14" s="120">
        <f t="shared" si="35"/>
        <v>1.4814814814814814E-3</v>
      </c>
      <c r="BL14" s="120">
        <f t="shared" si="35"/>
        <v>8.3333333333333339E-4</v>
      </c>
      <c r="BM14" s="120">
        <f t="shared" si="35"/>
        <v>5.3333333333333336E-4</v>
      </c>
      <c r="BN14" s="120">
        <f t="shared" si="35"/>
        <v>3.7037037037037035E-4</v>
      </c>
      <c r="BO14" s="120">
        <f t="shared" si="35"/>
        <v>2.7210884353741496E-4</v>
      </c>
      <c r="BP14" s="120">
        <f t="shared" si="35"/>
        <v>2.0833333333333335E-4</v>
      </c>
      <c r="BQ14" s="120">
        <f t="shared" si="35"/>
        <v>1.3333333333333333</v>
      </c>
      <c r="BR14" s="120">
        <f t="shared" si="35"/>
        <v>1.3333333333333333</v>
      </c>
      <c r="BS14" s="120">
        <f t="shared" si="35"/>
        <v>1.3333333333333333</v>
      </c>
      <c r="BT14" s="120">
        <f t="shared" si="35"/>
        <v>1.3333333333333333</v>
      </c>
      <c r="BU14" s="120">
        <f t="shared" si="35"/>
        <v>1.3333333333333333</v>
      </c>
      <c r="BV14" s="120">
        <f t="shared" si="35"/>
        <v>1.3333333333333333</v>
      </c>
      <c r="BW14" s="120">
        <f t="shared" si="35"/>
        <v>1.3333333333333333</v>
      </c>
      <c r="BX14" s="120">
        <f t="shared" si="35"/>
        <v>1.3333333333333333</v>
      </c>
      <c r="BY14" s="120">
        <f t="shared" si="35"/>
        <v>400</v>
      </c>
      <c r="BZ14" s="120">
        <f t="shared" si="35"/>
        <v>1600</v>
      </c>
      <c r="CA14" s="120">
        <f t="shared" si="35"/>
        <v>3600</v>
      </c>
      <c r="CB14" s="120">
        <f t="shared" si="35"/>
        <v>6400</v>
      </c>
      <c r="CC14" s="120">
        <f t="shared" si="35"/>
        <v>10000</v>
      </c>
      <c r="CD14" s="120">
        <f t="shared" si="35"/>
        <v>14400</v>
      </c>
      <c r="CE14" s="120">
        <f t="shared" si="35"/>
        <v>19600</v>
      </c>
      <c r="CF14" s="120">
        <f t="shared" si="35"/>
        <v>25600</v>
      </c>
      <c r="CG14" s="120">
        <f>INDEX($GB14:$LB14,MATCH(CG$12,$GB$11:$LB$11,0))</f>
        <v>3.3333333333333335E-3</v>
      </c>
      <c r="CH14" s="120">
        <f t="shared" ref="CH14:CN29" si="36">INDEX($GB14:$LB14,MATCH(CH$12,$GB$11:$LB$11,0))</f>
        <v>8.3333333333333339E-4</v>
      </c>
      <c r="CI14" s="120">
        <f t="shared" si="36"/>
        <v>3.7037037037037035E-4</v>
      </c>
      <c r="CJ14" s="120">
        <f t="shared" si="36"/>
        <v>2.0833333333333335E-4</v>
      </c>
      <c r="CK14" s="120">
        <f t="shared" si="36"/>
        <v>1.3333333333333334E-4</v>
      </c>
      <c r="CL14" s="120">
        <f t="shared" si="36"/>
        <v>9.2592592592592588E-5</v>
      </c>
      <c r="CM14" s="120">
        <f t="shared" si="36"/>
        <v>6.802721088435374E-5</v>
      </c>
      <c r="CN14" s="120">
        <f t="shared" si="36"/>
        <v>5.2083333333333337E-5</v>
      </c>
      <c r="CO14" s="94">
        <f t="shared" ref="CO14:CO53" si="37">AZ14*BI14*AW14/CG14+(1+AW14/CG14)*BA14*BQ14+BY14/AZ14</f>
        <v>529.16984666666667</v>
      </c>
      <c r="CP14" s="94">
        <f t="shared" ref="CP14:CP53" si="38">AZ14*BJ14*AW14/CH14+(1+AW14/CH14)*BA14*BR14+BZ14/AZ14</f>
        <v>2103.4318466666668</v>
      </c>
      <c r="CQ14" s="94">
        <f t="shared" ref="CQ14:CQ53" si="39">AZ14*BK14*AW14/CI14+(1+AW14/CI14)*BA14*BS14+CA14/AZ14</f>
        <v>4727.2018466666668</v>
      </c>
      <c r="CR14" s="94">
        <f t="shared" ref="CR14:CR53" si="40">AZ14*BL14*AW14/CJ14+(1+AW14/CJ14)*BA14*BT14+CB14/AZ14</f>
        <v>8400.4798466666671</v>
      </c>
      <c r="CS14" s="94">
        <f t="shared" ref="CS14:CS53" si="41">AZ14*BM14*AW14/CK14+(1+AW14/CK14)*BA14*BU14+CC14/AZ14</f>
        <v>13123.265846666667</v>
      </c>
      <c r="CT14" s="94">
        <f t="shared" ref="CT14:CT53" si="42">AZ14*BN14*AW14/CL14+(1+AW14/CL14)*BA14*BV14+CD14/AZ14</f>
        <v>18895.559846666667</v>
      </c>
      <c r="CU14" s="94">
        <f t="shared" ref="CU14:CU53" si="43">AZ14*BO14*AW14/CM14+(1+AW14/CM14)*BA14*BW14+CE14/AZ14</f>
        <v>25717.361846666667</v>
      </c>
      <c r="CV14" s="94">
        <f t="shared" ref="CV14:CV53" si="44">AZ14*BP14*AW14/CN14+(1+AW14/CN14)*BA14*BX14+CF14/AZ14</f>
        <v>33588.671846666664</v>
      </c>
      <c r="CW14" s="94">
        <f t="shared" ref="CW14:CW53" si="45">BF14*BI14*AW14/CG14+(1+AW14/CG14)*BG14*BQ14+BY14/BF14</f>
        <v>529.16984666666667</v>
      </c>
      <c r="CX14" s="94">
        <f t="shared" ref="CX14:CX53" si="46">BF14*BJ14*AW14/CH14+(1+AW14/CH14)*BG14*BR14+BZ14/BF14</f>
        <v>2103.4318466666668</v>
      </c>
      <c r="CY14" s="94">
        <f t="shared" ref="CY14:CY53" si="47">BF14*BK14*AW14/CI14+(1+AW14/CI14)*BG14*BS14+CA14/BF14</f>
        <v>4727.2018466666668</v>
      </c>
      <c r="CZ14" s="94">
        <f t="shared" ref="CZ14:CZ53" si="48">BF14*BL14*AW14/CJ14+(1+AW14/CJ14)*BG14*BT14+CB14/BF14</f>
        <v>8400.4798466666671</v>
      </c>
      <c r="DA14" s="94">
        <f t="shared" ref="DA14:DA53" si="49">BF14*BM14*AW14/CK14+(1+AW14/CK14)*BG14*BU14+CC14/BF14</f>
        <v>13123.265846666667</v>
      </c>
      <c r="DB14" s="94">
        <f t="shared" ref="DB14:DB53" si="50">BF14*BN14*AW14/CL14+(1+AW14/CL14)*BG14*BV14+CD14/BF14</f>
        <v>18895.559846666667</v>
      </c>
      <c r="DC14" s="94">
        <f t="shared" ref="DC14:DC53" si="51">BF14*BO14*AW14/CM14+(1+AW14/CM14)*BG14*BW14+CE14/BF14</f>
        <v>25717.361846666667</v>
      </c>
      <c r="DD14" s="94">
        <f t="shared" ref="DD14:DD53" si="52">BF14*BP14*AW14/CN14+(1+AW14/CN14)*BG14*BX14+CF14/BF14</f>
        <v>33588.671846666664</v>
      </c>
      <c r="DE14" s="11">
        <f t="shared" ref="DE14:DE53" si="53">AZ14*BI14+2*BB14*BQ14+BY14/AZ14</f>
        <v>402.55671999999998</v>
      </c>
      <c r="DF14" s="11">
        <f t="shared" ref="DF14:DF53" si="54">AZ14*BJ14+2*BB14*BR14+BZ14/AZ14</f>
        <v>1602.5467200000001</v>
      </c>
      <c r="DG14" s="11">
        <f t="shared" ref="DG14:DG53" si="55">AZ14*BK14+2*BB14*BS14+CA14/AZ14</f>
        <v>3602.544868148148</v>
      </c>
      <c r="DH14" s="11">
        <f t="shared" ref="DH14:DH53" si="56">AZ14*BL14+2*BB14*BT14+CB14/AZ14</f>
        <v>6402.5442199999998</v>
      </c>
      <c r="DI14" s="11">
        <f t="shared" ref="DI14:DI53" si="57">AZ14*BM14+2*BB14*BU14+CC14/AZ14</f>
        <v>10002.54392</v>
      </c>
      <c r="DJ14" s="11">
        <f t="shared" ref="DJ14:DJ53" si="58">AZ14*BN14+2*BB14*BV14+CD14/AZ14</f>
        <v>14402.543757037038</v>
      </c>
      <c r="DK14" s="11">
        <f t="shared" ref="DK14:DK53" si="59">AZ14*BO14+2*BB14*BW14+CE14/AZ14</f>
        <v>19602.54365877551</v>
      </c>
      <c r="DL14" s="11">
        <f t="shared" ref="DL14:DL53" si="60">AZ14*BP14+2*BB14*BX14+CF14/AZ14</f>
        <v>25602.543594999999</v>
      </c>
      <c r="DM14" s="94">
        <f t="shared" ref="DM14:DM53" si="61">BF14*BI14+2*BH14*BQ14+BY14/BF14</f>
        <v>402.55671999999998</v>
      </c>
      <c r="DN14" s="94">
        <f t="shared" ref="DN14:DN53" si="62">BF14*BJ14+2*BH14*BR14+BZ14/BF14</f>
        <v>1602.5467200000001</v>
      </c>
      <c r="DO14" s="94">
        <f t="shared" ref="DO14:DO53" si="63">BF14*BK14+2*BH14*BS14+CA14/BF14</f>
        <v>3602.544868148148</v>
      </c>
      <c r="DP14" s="94">
        <f t="shared" ref="DP14:DP53" si="64">BF14*BL14+2*BH14*BT14+CB14/BF14</f>
        <v>6402.5442199999998</v>
      </c>
      <c r="DQ14" s="94">
        <f t="shared" ref="DQ14:DQ53" si="65">BF14*BM14+2*BH14*BU14+CC14/BF14</f>
        <v>10002.54392</v>
      </c>
      <c r="DR14" s="94">
        <f t="shared" ref="DR14:DR53" si="66">BF14*BN14+2*BH14*BV14+CD14/BF14</f>
        <v>14402.543757037038</v>
      </c>
      <c r="DS14" s="94">
        <f t="shared" ref="DS14:DS53" si="67">BF14*BO14+2*BH14*BW14+CE14/BF14</f>
        <v>19602.54365877551</v>
      </c>
      <c r="DT14" s="94">
        <f t="shared" ref="DT14:DT53" si="68">BF14*BP14+2*BH14*BX14+CF14/BF14</f>
        <v>25602.543594999999</v>
      </c>
      <c r="DU14" s="94">
        <f t="shared" ref="DU14:DU53" si="69">((AZ14^2+BF14^2)/(2*AZ14*BF14))*BI14*BY14-BB14*BH14*BQ14^2+BQ14/2*(BA14*DM14+BG14*DE14)</f>
        <v>171.11799955555557</v>
      </c>
      <c r="DV14" s="94">
        <f t="shared" ref="DV14:DV53" si="70">((AZ14^2+BF14^2)/(2*AZ14*BF14))*BJ14*BZ14-BB14*BH14*BR14^2+BR14/2*(BA14*DN14+BG14*DF14)</f>
        <v>670.12984108888895</v>
      </c>
      <c r="DW14" s="94">
        <f t="shared" ref="DW14:DW53" si="71">((AZ14^2+BF14^2)/(2*AZ14*BF14))*BK14*CA14-BB14*BH14*BS14^2+BS14/2*(BA14*DO14+BG14*DG14)</f>
        <v>1501.8224043358027</v>
      </c>
      <c r="DX14" s="94">
        <f t="shared" ref="DX14:DX53" si="72">((AZ14^2+BF14^2)/(2*AZ14*BF14))*BL14*CB14-BB14*BH14*BT14^2+BT14/2*(BA14*DP14+BG14*DH14)</f>
        <v>2666.1928014722221</v>
      </c>
      <c r="DY14" s="94">
        <f t="shared" ref="DY14:DY53" si="73">((AZ14^2+BF14^2)/(2*AZ14*BF14))*BM14*CC14-BB14*BH14*BU14^2+BU14/2*(BA14*DQ14+BG14*DI14)</f>
        <v>4163.2406767182219</v>
      </c>
      <c r="DZ14" s="94">
        <f t="shared" ref="DZ14:DZ53" si="74">((AZ14^2+BF14^2)/(2*AZ14*BF14))*BN14*CD14-BB14*BH14*BV14^2+BV14/2*(BA14*DR14+BG14*DJ14)</f>
        <v>5992.9659422839504</v>
      </c>
      <c r="EA14" s="94">
        <f t="shared" ref="EA14:EA53" si="75">((AZ14^2+BF14^2)/(2*AZ14*BF14))*BO14*CE14-BB14*BH14*BW14^2+BW14/2*(BA14*DS14+BG14*DK14)</f>
        <v>8155.3685680888884</v>
      </c>
      <c r="EB14" s="94">
        <f t="shared" ref="EB14:EB53" si="76">((AZ14^2+BF14^2)/(2*AZ14*BF14))*BP14*CF14-BB14*BH14*BX14^2+BX14/2*(BA14*DT14+BG14*DL14)</f>
        <v>10650.448541568056</v>
      </c>
      <c r="EC14" s="94">
        <f t="shared" ref="EC14:EC53" si="77">BI14*BY14-BB14^2*BQ14^2+BA14*BQ14*DE14</f>
        <v>171.11799955555557</v>
      </c>
      <c r="ED14" s="94">
        <f t="shared" ref="ED14:ED53" si="78">BJ14*BZ14-BB14^2*BR14^2+BA14*BR14*DF14</f>
        <v>670.12984108888895</v>
      </c>
      <c r="EE14" s="94">
        <f t="shared" ref="EE14:EE53" si="79">BK14*CA14-BB14^2*BS14^2+BA14*BS14*DG14</f>
        <v>1501.8224043358027</v>
      </c>
      <c r="EF14" s="94">
        <f t="shared" ref="EF14:EF53" si="80">BL14*CB14-BB14^2*BT14^2+BA14*BT14*DH14</f>
        <v>2666.1928014722225</v>
      </c>
      <c r="EG14" s="94">
        <f t="shared" ref="EG14:EG53" si="81">BM14*CC14-BB14^2*BU14^2+BA14*BU14*DI14</f>
        <v>4163.2406767182219</v>
      </c>
      <c r="EH14" s="94">
        <f t="shared" ref="EH14:EH53" si="82">BN14*CD14-BB14^2*BV14^2+BA14*BV14*DJ14</f>
        <v>5992.9659422839513</v>
      </c>
      <c r="EI14" s="94">
        <f t="shared" ref="EI14:EI53" si="83">BO14*CE14-BB14^2*BW14^2+BA14*BW14*DK14</f>
        <v>8155.3685680888893</v>
      </c>
      <c r="EJ14" s="94">
        <f t="shared" ref="EJ14:EJ53" si="84">BP14*CF14-BB14^2*BX14^2+BA14*BX14*DL14</f>
        <v>10650.448541568056</v>
      </c>
      <c r="EK14" s="94">
        <f t="shared" ref="EK14:EK53" si="85">BI14*BY14-BH14^2*BQ14^2+BG14*BQ14*DM14</f>
        <v>171.11799955555557</v>
      </c>
      <c r="EL14" s="94">
        <f t="shared" ref="EL14:EL53" si="86">BJ14*BZ14-BH14^2*BR14^2+BG14*BR14*DN14</f>
        <v>670.12984108888895</v>
      </c>
      <c r="EM14" s="94">
        <f t="shared" ref="EM14:EM53" si="87">BK14*CA14-BH14^2*BS14^2+BG14*BS14*DO14</f>
        <v>1501.8224043358027</v>
      </c>
      <c r="EN14" s="94">
        <f t="shared" ref="EN14:EN53" si="88">BL14*CB14-BH14^2*BT14^2+BG14*BT14*DP14</f>
        <v>2666.1928014722225</v>
      </c>
      <c r="EO14" s="94">
        <f t="shared" ref="EO14:EO53" si="89">BM14*CC14-BH14^2*BU14^2+BG14*BU14*DQ14</f>
        <v>4163.2406767182219</v>
      </c>
      <c r="EP14" s="94">
        <f t="shared" ref="EP14:EP53" si="90">BN14*CD14-BH14^2*BV14^2+BG14*BV14*DR14</f>
        <v>5992.9659422839513</v>
      </c>
      <c r="EQ14" s="94">
        <f t="shared" ref="EQ14:EQ53" si="91">BO14*CE14-BH14^2*BW14^2+BG14*BW14*DS14</f>
        <v>8155.3685680888893</v>
      </c>
      <c r="ER14" s="94">
        <f t="shared" ref="ER14:ER53" si="92">BP14*CF14-BH14^2*BX14^2+BG14*BX14*DT14</f>
        <v>10650.448541568056</v>
      </c>
      <c r="ES14" s="94">
        <f t="shared" ref="ES14:ES53" si="93">AV14+(1-AV14)*DE14/DM14*EK14/EC14</f>
        <v>1</v>
      </c>
      <c r="ET14" s="94">
        <f t="shared" ref="ET14:ET53" si="94">AV14+(1-AV14)*DF14/DN14*EL14/ED14</f>
        <v>1</v>
      </c>
      <c r="EU14" s="94">
        <f t="shared" ref="EU14:EU53" si="95">AV14+(1-AV14)*DG14/DO14*EM14/EE14</f>
        <v>1</v>
      </c>
      <c r="EV14" s="94">
        <f t="shared" ref="EV14:EV53" si="96">AV14+(1-AV14)*DH14/DP14*EN14/EF14</f>
        <v>1</v>
      </c>
      <c r="EW14" s="94">
        <f t="shared" ref="EW14:EW53" si="97">AV14+(1-AV14)*DI14/DQ14*EO14/EG14</f>
        <v>1</v>
      </c>
      <c r="EX14" s="94">
        <f t="shared" ref="EX14:EX53" si="98">AV14+(1-AV14)*DJ14/DR14*EP14/EH14</f>
        <v>1</v>
      </c>
      <c r="EY14" s="94">
        <f t="shared" ref="EY14:EY53" si="99">AV14+(1-AV14)*DK14/DS14*EQ14/EI14</f>
        <v>1</v>
      </c>
      <c r="EZ14" s="94">
        <f t="shared" ref="EZ14:EZ53" si="100">AV14+(1-AV14)*DL14/DT14*ER14/EJ14</f>
        <v>1</v>
      </c>
      <c r="FA14" s="94">
        <f t="shared" ref="FA14:FA53" si="101">AV14^2+2*AV14*(1-AV14)*(DU14/EC14)+(1-AV14)^2*(EK14/EC14)</f>
        <v>1</v>
      </c>
      <c r="FB14" s="94">
        <f t="shared" ref="FB14:FB53" si="102">AV14^2+2*AV14*(1-AV14)*(DV14/ED14)+(1-AV14)^2*(EL14/ED14)</f>
        <v>1</v>
      </c>
      <c r="FC14" s="94">
        <f t="shared" ref="FC14:FC53" si="103">AV14^2+2*AV14*(1-AV14)*(DW14/EE14)+(1-AV14)^2*(EM14/EE14)</f>
        <v>1</v>
      </c>
      <c r="FD14" s="94">
        <f t="shared" ref="FD14:FD53" si="104">AV14^2+2*AV14*(1-AV14)*(DX14/EF14)+(1-AV14)^2*(EN14/EF14)</f>
        <v>0.99999999999999978</v>
      </c>
      <c r="FE14" s="94">
        <f t="shared" ref="FE14:FE53" si="105">AV14^2+2*AV14*(1-AV14)*(DY14/EG14)+(1-AV14)^2*(EO14/EG14)</f>
        <v>1</v>
      </c>
      <c r="FF14" s="94">
        <f t="shared" ref="FF14:FF53" si="106">AV14^2+2*AV14*(1-AV14)*(DZ14/EH14)+(1-AV14)^2*(EP14/EH14)</f>
        <v>1</v>
      </c>
      <c r="FG14" s="94">
        <f t="shared" ref="FG14:FG53" si="107">AV14^2+2*AV14*(1-AV14)*(EA14/EI14)+(1-AV14)^2*(EQ14/EI14)</f>
        <v>1</v>
      </c>
      <c r="FH14" s="94">
        <f t="shared" ref="FH14:FH53" si="108">AV14^2+2*AV14*(1-AV14)*(EB14/EJ14)+(1-AV14)^2*(ER14/EJ14)</f>
        <v>1</v>
      </c>
      <c r="FI14" s="94">
        <f t="shared" ref="FI14:FI53" si="109">AV14+(1-AV14)*CO14/CW14*EK14/EC14</f>
        <v>1</v>
      </c>
      <c r="FJ14" s="94">
        <f t="shared" ref="FJ14:FJ53" si="110">AV14+(1-AV14)*CP14/CX14*EL14/ED14</f>
        <v>1</v>
      </c>
      <c r="FK14" s="94">
        <f t="shared" ref="FK14:FK53" si="111">AV14+(1-AV14)*CQ14/CY14*EM14/EE14</f>
        <v>1</v>
      </c>
      <c r="FL14" s="94">
        <f t="shared" ref="FL14:FL53" si="112">AV14+(1-AV14)*CR14/CZ14*EN14/EF14</f>
        <v>1</v>
      </c>
      <c r="FM14" s="94">
        <f t="shared" ref="FM14:FM53" si="113">AV14+(1-AV14)*CS14/DA14*EO14/EG14</f>
        <v>1</v>
      </c>
      <c r="FN14" s="94">
        <f t="shared" ref="FN14:FN53" si="114">AV14+(1-AV14)*CT14/DB14*EP14/EH14</f>
        <v>1</v>
      </c>
      <c r="FO14" s="94">
        <f t="shared" ref="FO14:FO53" si="115">AV14+(1-AV14)*CU14/DC14*EQ14/EI14</f>
        <v>1</v>
      </c>
      <c r="FP14" s="94">
        <f t="shared" ref="FP14:FP53" si="116">AV14+(1-AV14)*CV14/DD14*ER14/EJ14</f>
        <v>1</v>
      </c>
      <c r="FQ14" s="114">
        <f t="shared" ref="FQ14:FQ53" si="117">(ES14*DM14+(1+AW14/CG14)*EK14*AU14)/(FA14+FI14*CW14*AU14+(AW14/CG14)*EK14*AU14^2)</f>
        <v>6.924554951348826</v>
      </c>
      <c r="FR14" s="114">
        <f t="shared" ref="FR14:FR53" si="118">(ET14*DN14+(1+AW14/CH14)*EL14*AU14)/(FB14+FJ14*CX14*AU14+(AW14/CH14)*EL14*AU14^2)</f>
        <v>6.9975092975492039</v>
      </c>
      <c r="FS14" s="114">
        <f t="shared" ref="FS14:FS53" si="119">(EU14*DO14+(1+AW14/CI14)*EM14*AU14)/(FC14+FK14*CY14*AU14+(AW14/CI14)*EM14*AU14^2)</f>
        <v>7.0112749598308337</v>
      </c>
      <c r="FT14" s="114">
        <f t="shared" ref="FT14:FT53" si="120">(EV14*DP14+(1+AW14/CJ14)*EN14*AU14)/(FD14+FL14*CZ14*AU14+(AW14/CJ14)*EN14*AU14^2)</f>
        <v>7.0161121441275194</v>
      </c>
      <c r="FU14" s="114">
        <f t="shared" ref="FU14:FU53" si="121">(EW14*DQ14+(1+AW14/CK14)*EO14*AU14)/(FE14+FM14*DA14*AU14+(AW14/CK14)*EO14*AU14^2)</f>
        <v>7.0183544535431075</v>
      </c>
      <c r="FV14" s="114">
        <f t="shared" ref="FV14:FV53" si="122">(EX14*DR14+(1+AW14/CL14)*EP14*AU14)/(FF14+FN14*DB14*AU14+(AW14/CL14)*EP14*AU14^2)</f>
        <v>7.0195733971625538</v>
      </c>
      <c r="FW14" s="114">
        <f t="shared" ref="FW14:FW53" si="123">(EY14*DS14+(1+AW14/CM14)*EQ14*AU14)/(FG14+FO14*DC14*AU14+(AW14/CM14)*EQ14*AU14^2)</f>
        <v>7.0203086878195311</v>
      </c>
      <c r="FX14" s="114">
        <f t="shared" ref="FX14:FX53" si="124">(EZ14*DT14+(1+AW14/CN14)*ER14*AU14)/(FH14+FP14*DD14*AU14+(AW14/CN14)*ER14*AU14^2)</f>
        <v>7.0207860430274422</v>
      </c>
      <c r="FY14" s="89"/>
      <c r="FZ14" s="89">
        <f t="shared" ref="FZ14:FZ53" si="125">MIN(FQ14:FX14)</f>
        <v>6.924554951348826</v>
      </c>
      <c r="GB14" s="120">
        <f t="shared" ref="GB14:GI23" si="126">$X14^2/(GB$13^2*$Y14^2)</f>
        <v>2.5000000000000001E-3</v>
      </c>
      <c r="GC14" s="120">
        <f t="shared" si="126"/>
        <v>6.2500000000000001E-4</v>
      </c>
      <c r="GD14" s="120">
        <f t="shared" si="126"/>
        <v>2.7777777777777778E-4</v>
      </c>
      <c r="GE14" s="120">
        <f t="shared" si="126"/>
        <v>1.5625E-4</v>
      </c>
      <c r="GF14" s="120">
        <f t="shared" si="126"/>
        <v>1E-4</v>
      </c>
      <c r="GG14" s="120">
        <f t="shared" si="126"/>
        <v>6.9444444444444444E-5</v>
      </c>
      <c r="GH14" s="120">
        <f t="shared" si="126"/>
        <v>5.1020408163265308E-5</v>
      </c>
      <c r="GI14" s="120">
        <f t="shared" si="126"/>
        <v>3.9062500000000001E-5</v>
      </c>
      <c r="GJ14" s="120">
        <v>1</v>
      </c>
      <c r="GK14" s="120">
        <v>1</v>
      </c>
      <c r="GL14" s="120">
        <v>1</v>
      </c>
      <c r="GM14" s="120">
        <v>1</v>
      </c>
      <c r="GN14" s="120">
        <v>1</v>
      </c>
      <c r="GO14" s="120">
        <v>1</v>
      </c>
      <c r="GP14" s="120">
        <v>1</v>
      </c>
      <c r="GQ14" s="120">
        <v>1</v>
      </c>
      <c r="GR14" s="120">
        <f t="shared" ref="GR14:GR53" si="127">(GB$13^2*$Y14^2)/$X14^2</f>
        <v>400</v>
      </c>
      <c r="GS14" s="120">
        <f t="shared" ref="GS14:GS53" si="128">(GC$13^2*$Y14^2)/$X14^2</f>
        <v>1600</v>
      </c>
      <c r="GT14" s="120">
        <f t="shared" ref="GT14:GT53" si="129">(GD$13^2*$Y14^2)/$X14^2</f>
        <v>3600</v>
      </c>
      <c r="GU14" s="120">
        <f t="shared" ref="GU14:GU53" si="130">(GE$13^2*$Y14^2)/$X14^2</f>
        <v>6400</v>
      </c>
      <c r="GV14" s="120">
        <f t="shared" ref="GV14:GV53" si="131">(GF$13^2*$Y14^2)/$X14^2</f>
        <v>10000</v>
      </c>
      <c r="GW14" s="120">
        <f t="shared" ref="GW14:GW53" si="132">(GG$13^2*$Y14^2)/$X14^2</f>
        <v>14400</v>
      </c>
      <c r="GX14" s="120">
        <f t="shared" ref="GX14:GX53" si="133">(GH$13^2*$Y14^2)/$X14^2</f>
        <v>19600</v>
      </c>
      <c r="GY14" s="120">
        <f t="shared" ref="GY14:GY53" si="134">(GI$13^2*$Y14^2)/$X14^2</f>
        <v>25600</v>
      </c>
      <c r="GZ14" s="120">
        <f t="shared" ref="GZ14:GZ53" si="135">$X14^2/(GB$13^2*$Y14^2)</f>
        <v>2.5000000000000001E-3</v>
      </c>
      <c r="HA14" s="120">
        <f t="shared" ref="HA14:HA53" si="136">$X14^2/(GC$13^2*$Y14^2)</f>
        <v>6.2500000000000001E-4</v>
      </c>
      <c r="HB14" s="120">
        <f t="shared" ref="HB14:HB53" si="137">$X14^2/(GD$13^2*$Y14^2)</f>
        <v>2.7777777777777778E-4</v>
      </c>
      <c r="HC14" s="120">
        <f t="shared" ref="HC14:HC53" si="138">$X14^2/(GE$13^2*$Y14^2)</f>
        <v>1.5625E-4</v>
      </c>
      <c r="HD14" s="120">
        <f t="shared" ref="HD14:HD53" si="139">$X14^2/(GF$13^2*$Y14^2)</f>
        <v>1E-4</v>
      </c>
      <c r="HE14" s="120">
        <f t="shared" ref="HE14:HE53" si="140">$X14^2/(GG$13^2*$Y14^2)</f>
        <v>6.9444444444444444E-5</v>
      </c>
      <c r="HF14" s="120">
        <f t="shared" ref="HF14:HF53" si="141">$X14^2/(GH$13^2*$Y14^2)</f>
        <v>5.1020408163265308E-5</v>
      </c>
      <c r="HG14" s="120">
        <f t="shared" ref="HG14:HG53" si="142">$X14^2/(GI$13^2*$Y14^2)</f>
        <v>3.9062500000000001E-5</v>
      </c>
      <c r="HI14" s="120">
        <f t="shared" ref="HI14:HP23" si="143">16*$X14^2/(3*HI$13^2*$Y14^2)</f>
        <v>1.3333333333333334E-2</v>
      </c>
      <c r="HJ14" s="120">
        <f t="shared" si="143"/>
        <v>3.3333333333333335E-3</v>
      </c>
      <c r="HK14" s="120">
        <f t="shared" si="143"/>
        <v>1.4814814814814814E-3</v>
      </c>
      <c r="HL14" s="120">
        <f t="shared" si="143"/>
        <v>8.3333333333333339E-4</v>
      </c>
      <c r="HM14" s="120">
        <f t="shared" si="143"/>
        <v>5.3333333333333336E-4</v>
      </c>
      <c r="HN14" s="120">
        <f t="shared" si="143"/>
        <v>3.7037037037037035E-4</v>
      </c>
      <c r="HO14" s="120">
        <f t="shared" si="143"/>
        <v>2.7210884353741496E-4</v>
      </c>
      <c r="HP14" s="120">
        <f t="shared" si="143"/>
        <v>2.0833333333333335E-4</v>
      </c>
      <c r="HQ14" s="120">
        <f t="shared" ref="HQ14:HX23" si="144">4/3</f>
        <v>1.3333333333333333</v>
      </c>
      <c r="HR14" s="120">
        <f t="shared" si="144"/>
        <v>1.3333333333333333</v>
      </c>
      <c r="HS14" s="120">
        <f t="shared" si="144"/>
        <v>1.3333333333333333</v>
      </c>
      <c r="HT14" s="120">
        <f t="shared" si="144"/>
        <v>1.3333333333333333</v>
      </c>
      <c r="HU14" s="120">
        <f t="shared" si="144"/>
        <v>1.3333333333333333</v>
      </c>
      <c r="HV14" s="120">
        <f t="shared" si="144"/>
        <v>1.3333333333333333</v>
      </c>
      <c r="HW14" s="120">
        <f t="shared" si="144"/>
        <v>1.3333333333333333</v>
      </c>
      <c r="HX14" s="120">
        <f t="shared" si="144"/>
        <v>1.3333333333333333</v>
      </c>
      <c r="HY14" s="120">
        <f t="shared" ref="HY14:HY53" si="145">(HI$13^2*$Y14^2)/$X14^2</f>
        <v>400</v>
      </c>
      <c r="HZ14" s="120">
        <f t="shared" ref="HZ14:HZ53" si="146">(HJ$13^2*$Y14^2)/$X14^2</f>
        <v>1600</v>
      </c>
      <c r="IA14" s="120">
        <f t="shared" ref="IA14:IA53" si="147">(HK$13^2*$Y14^2)/$X14^2</f>
        <v>3600</v>
      </c>
      <c r="IB14" s="120">
        <f t="shared" ref="IB14:IB53" si="148">(HL$13^2*$Y14^2)/$X14^2</f>
        <v>6400</v>
      </c>
      <c r="IC14" s="120">
        <f t="shared" ref="IC14:IC53" si="149">(HM$13^2*$Y14^2)/$X14^2</f>
        <v>10000</v>
      </c>
      <c r="ID14" s="120">
        <f t="shared" ref="ID14:ID53" si="150">(HN$13^2*$Y14^2)/$X14^2</f>
        <v>14400</v>
      </c>
      <c r="IE14" s="120">
        <f t="shared" ref="IE14:IE53" si="151">(HO$13^2*$Y14^2)/$X14^2</f>
        <v>19600</v>
      </c>
      <c r="IF14" s="120">
        <f t="shared" ref="IF14:IF53" si="152">(HP$13^2*$Y14^2)/$X14^2</f>
        <v>25600</v>
      </c>
      <c r="IG14" s="120">
        <f t="shared" ref="IG14:IG53" si="153">HI14/4</f>
        <v>3.3333333333333335E-3</v>
      </c>
      <c r="IH14" s="120">
        <f t="shared" ref="IH14:IH53" si="154">HJ14/4</f>
        <v>8.3333333333333339E-4</v>
      </c>
      <c r="II14" s="120">
        <f t="shared" ref="II14:II53" si="155">HK14/4</f>
        <v>3.7037037037037035E-4</v>
      </c>
      <c r="IJ14" s="120">
        <f t="shared" ref="IJ14:IJ53" si="156">HL14/4</f>
        <v>2.0833333333333335E-4</v>
      </c>
      <c r="IK14" s="120">
        <f t="shared" ref="IK14:IK53" si="157">HM14/4</f>
        <v>1.3333333333333334E-4</v>
      </c>
      <c r="IL14" s="120">
        <f t="shared" ref="IL14:IL53" si="158">HN14/4</f>
        <v>9.2592592592592588E-5</v>
      </c>
      <c r="IM14" s="120">
        <f t="shared" ref="IM14:IM53" si="159">HO14/4</f>
        <v>6.802721088435374E-5</v>
      </c>
      <c r="IN14" s="120">
        <f t="shared" ref="IN14:IN53" si="160">HP14/4</f>
        <v>5.2083333333333337E-5</v>
      </c>
      <c r="IO14" s="11"/>
      <c r="IP14" s="120">
        <f t="shared" ref="IP14:IP53" si="161">3*$X14^2/(4*$Y14^2)</f>
        <v>1.8749999999999999E-3</v>
      </c>
      <c r="IQ14" s="120">
        <f t="shared" ref="IQ14:IW23" si="162">$X14^2/((IQ$13^2+1)*$Y14^2)</f>
        <v>5.0000000000000001E-4</v>
      </c>
      <c r="IR14" s="120">
        <f t="shared" si="162"/>
        <v>2.5000000000000001E-4</v>
      </c>
      <c r="IS14" s="120">
        <f t="shared" si="162"/>
        <v>1.4705882352941175E-4</v>
      </c>
      <c r="IT14" s="120">
        <f t="shared" si="162"/>
        <v>9.6153846153846154E-5</v>
      </c>
      <c r="IU14" s="120">
        <f t="shared" si="162"/>
        <v>6.7567567567567569E-5</v>
      </c>
      <c r="IV14" s="120">
        <f t="shared" si="162"/>
        <v>5.0000000000000002E-5</v>
      </c>
      <c r="IW14" s="120">
        <f t="shared" si="162"/>
        <v>3.8461538461538463E-5</v>
      </c>
      <c r="IX14" s="120">
        <v>1</v>
      </c>
      <c r="IY14" s="120">
        <v>1</v>
      </c>
      <c r="IZ14" s="120">
        <v>1</v>
      </c>
      <c r="JA14" s="120">
        <v>1</v>
      </c>
      <c r="JB14" s="120">
        <v>1</v>
      </c>
      <c r="JC14" s="120">
        <v>1</v>
      </c>
      <c r="JD14" s="120">
        <v>1</v>
      </c>
      <c r="JE14" s="120">
        <v>1</v>
      </c>
      <c r="JF14" s="120">
        <f t="shared" ref="JF14:JF53" si="163">4*$Y14^2/$X14^2</f>
        <v>1600</v>
      </c>
      <c r="JG14" s="120">
        <f t="shared" ref="JG14:JM23" si="164">(JG$13^4+6*JG$13^2+1)/(JG$13^2+1)*($Y14^2/$X14^2)</f>
        <v>3279.9999999999995</v>
      </c>
      <c r="JH14" s="120">
        <f t="shared" si="164"/>
        <v>5440</v>
      </c>
      <c r="JI14" s="120">
        <f t="shared" si="164"/>
        <v>8305.8823529411766</v>
      </c>
      <c r="JJ14" s="120">
        <f t="shared" si="164"/>
        <v>11938.461538461539</v>
      </c>
      <c r="JK14" s="120">
        <f t="shared" si="164"/>
        <v>16356.756756756758</v>
      </c>
      <c r="JL14" s="120">
        <f t="shared" si="164"/>
        <v>21568</v>
      </c>
      <c r="JM14" s="120">
        <f t="shared" si="164"/>
        <v>27575.384615384617</v>
      </c>
      <c r="JN14" s="120">
        <f t="shared" ref="JN14:JN53" si="165">IP14</f>
        <v>1.8749999999999999E-3</v>
      </c>
      <c r="JO14" s="120">
        <f t="shared" ref="JO14:JO53" si="166">IQ14</f>
        <v>5.0000000000000001E-4</v>
      </c>
      <c r="JP14" s="120">
        <f t="shared" ref="JP14:JP53" si="167">IR14</f>
        <v>2.5000000000000001E-4</v>
      </c>
      <c r="JQ14" s="120">
        <f t="shared" ref="JQ14:JQ53" si="168">IS14</f>
        <v>1.4705882352941175E-4</v>
      </c>
      <c r="JR14" s="120">
        <f t="shared" ref="JR14:JR53" si="169">IT14</f>
        <v>9.6153846153846154E-5</v>
      </c>
      <c r="JS14" s="120">
        <f t="shared" ref="JS14:JS53" si="170">IU14</f>
        <v>6.7567567567567569E-5</v>
      </c>
      <c r="JT14" s="120">
        <f t="shared" ref="JT14:JT53" si="171">IV14</f>
        <v>5.0000000000000002E-5</v>
      </c>
      <c r="JU14" s="120">
        <f t="shared" ref="JU14:JU53" si="172">IW14</f>
        <v>3.8461538461538463E-5</v>
      </c>
      <c r="JW14" s="120">
        <f t="shared" ref="JW14:JW53" si="173">4*$X14^2/($Y14^2)</f>
        <v>0.01</v>
      </c>
      <c r="JX14" s="120">
        <f t="shared" ref="JX14:KD23" si="174">16*$X14^2/(3*(JX$13^2+1)*$Y14^2)</f>
        <v>2.6666666666666666E-3</v>
      </c>
      <c r="JY14" s="120">
        <f t="shared" si="174"/>
        <v>1.3333333333333333E-3</v>
      </c>
      <c r="JZ14" s="120">
        <f t="shared" si="174"/>
        <v>7.8431372549019605E-4</v>
      </c>
      <c r="KA14" s="120">
        <f t="shared" si="174"/>
        <v>5.1282051282051282E-4</v>
      </c>
      <c r="KB14" s="120">
        <f t="shared" si="174"/>
        <v>3.6036036036036037E-4</v>
      </c>
      <c r="KC14" s="120">
        <f t="shared" si="174"/>
        <v>2.6666666666666668E-4</v>
      </c>
      <c r="KD14" s="120">
        <f t="shared" si="174"/>
        <v>2.0512820512820512E-4</v>
      </c>
      <c r="KE14" s="120">
        <f t="shared" ref="KE14:KL23" si="175">4/3</f>
        <v>1.3333333333333333</v>
      </c>
      <c r="KF14" s="120">
        <f t="shared" si="175"/>
        <v>1.3333333333333333</v>
      </c>
      <c r="KG14" s="120">
        <f t="shared" si="175"/>
        <v>1.3333333333333333</v>
      </c>
      <c r="KH14" s="120">
        <f t="shared" si="175"/>
        <v>1.3333333333333333</v>
      </c>
      <c r="KI14" s="120">
        <f t="shared" si="175"/>
        <v>1.3333333333333333</v>
      </c>
      <c r="KJ14" s="120">
        <f t="shared" si="175"/>
        <v>1.3333333333333333</v>
      </c>
      <c r="KK14" s="120">
        <f t="shared" si="175"/>
        <v>1.3333333333333333</v>
      </c>
      <c r="KL14" s="120">
        <f t="shared" si="175"/>
        <v>1.3333333333333333</v>
      </c>
      <c r="KM14" s="120">
        <f t="shared" ref="KM14:KM53" si="176">4*$Y14^2/$X14^2</f>
        <v>1600</v>
      </c>
      <c r="KN14" s="120">
        <f t="shared" ref="KN14:KT23" si="177">(KN$13^4+6*KN$13^2+1)/(KN$13^2+1)*($Y14^2/$X14^2)</f>
        <v>3279.9999999999995</v>
      </c>
      <c r="KO14" s="120">
        <f t="shared" si="177"/>
        <v>5440</v>
      </c>
      <c r="KP14" s="120">
        <f t="shared" si="177"/>
        <v>8305.8823529411766</v>
      </c>
      <c r="KQ14" s="120">
        <f t="shared" si="177"/>
        <v>11938.461538461539</v>
      </c>
      <c r="KR14" s="120">
        <f t="shared" si="177"/>
        <v>16356.756756756758</v>
      </c>
      <c r="KS14" s="120">
        <f t="shared" si="177"/>
        <v>21568</v>
      </c>
      <c r="KT14" s="120">
        <f t="shared" si="177"/>
        <v>27575.384615384617</v>
      </c>
      <c r="KU14" s="120">
        <f t="shared" ref="KU14:KU53" si="178">JW14/4</f>
        <v>2.5000000000000001E-3</v>
      </c>
      <c r="KV14" s="120">
        <f t="shared" ref="KV14:KV53" si="179">JX14/4</f>
        <v>6.6666666666666664E-4</v>
      </c>
      <c r="KW14" s="120">
        <f t="shared" ref="KW14:KW53" si="180">JY14/4</f>
        <v>3.3333333333333332E-4</v>
      </c>
      <c r="KX14" s="120">
        <f t="shared" ref="KX14:KX53" si="181">JZ14/4</f>
        <v>1.9607843137254901E-4</v>
      </c>
      <c r="KY14" s="120">
        <f t="shared" ref="KY14:KY53" si="182">KA14/4</f>
        <v>1.2820512820512821E-4</v>
      </c>
      <c r="KZ14" s="120">
        <f t="shared" ref="KZ14:KZ53" si="183">KB14/4</f>
        <v>9.0090090090090091E-5</v>
      </c>
      <c r="LA14" s="120">
        <f t="shared" ref="LA14:LA53" si="184">KC14/4</f>
        <v>6.666666666666667E-5</v>
      </c>
      <c r="LB14" s="120">
        <f t="shared" ref="LB14:LB53" si="185">KD14/4</f>
        <v>5.1282051282051279E-5</v>
      </c>
      <c r="LD14" s="94">
        <v>0.05</v>
      </c>
      <c r="LE14" s="18">
        <f t="shared" ref="LE14:LK23" si="186">INDEX($LN14:$MO14,MATCH(LE$12,$LN$11:$MO$11,0))</f>
        <v>387.25161584512642</v>
      </c>
      <c r="LF14" s="18">
        <f t="shared" si="186"/>
        <v>19.099650267010954</v>
      </c>
      <c r="LG14" s="18">
        <f t="shared" si="186"/>
        <v>9.7722726732012291</v>
      </c>
      <c r="LH14" s="18">
        <f t="shared" si="186"/>
        <v>4.9558849361537156</v>
      </c>
      <c r="LI14" s="18">
        <f t="shared" si="186"/>
        <v>2.4926653338224312</v>
      </c>
      <c r="LJ14" s="18">
        <f t="shared" si="186"/>
        <v>1.2499321805184309</v>
      </c>
      <c r="LK14" s="18">
        <f t="shared" si="186"/>
        <v>1.0000053443800079</v>
      </c>
      <c r="LL14" s="18"/>
      <c r="LM14" s="94">
        <v>0.05</v>
      </c>
      <c r="LN14" s="18">
        <v>386.59743989300921</v>
      </c>
      <c r="LO14" s="18">
        <v>19.082980978771936</v>
      </c>
      <c r="LP14" s="18">
        <v>9.7639452866186609</v>
      </c>
      <c r="LQ14" s="18">
        <v>4.9517145251222558</v>
      </c>
      <c r="LR14" s="18">
        <v>2.4905812964707623</v>
      </c>
      <c r="LS14" s="18">
        <v>1.2491597280685329</v>
      </c>
      <c r="LT14" s="18">
        <v>0.99999232362192481</v>
      </c>
      <c r="LU14" s="18">
        <v>387.25161584512642</v>
      </c>
      <c r="LV14" s="18">
        <v>19.099650267010954</v>
      </c>
      <c r="LW14" s="18">
        <v>9.7722726732012291</v>
      </c>
      <c r="LX14" s="18">
        <v>4.9558849361537156</v>
      </c>
      <c r="LY14" s="18">
        <v>2.4926653338224312</v>
      </c>
      <c r="LZ14" s="18">
        <v>1.2499321805184309</v>
      </c>
      <c r="MA14" s="18">
        <v>1.0000053443800079</v>
      </c>
      <c r="MB14" s="18">
        <v>1381.6469967002756</v>
      </c>
      <c r="MC14" s="18">
        <v>19.772721572696074</v>
      </c>
      <c r="MD14" s="18">
        <v>9.9382804011567192</v>
      </c>
      <c r="ME14" s="18">
        <v>4.9946092180440154</v>
      </c>
      <c r="MF14" s="18">
        <v>2.4992009791385774</v>
      </c>
      <c r="MG14" s="18">
        <v>1.2499170506706534</v>
      </c>
      <c r="MH14" s="18">
        <v>0.99999452051260773</v>
      </c>
      <c r="MI14" s="18">
        <v>1382.2307425028976</v>
      </c>
      <c r="MJ14" s="18">
        <v>19.784539408969081</v>
      </c>
      <c r="MK14" s="18">
        <v>9.9443439306293495</v>
      </c>
      <c r="ML14" s="18">
        <v>4.9966722100615177</v>
      </c>
      <c r="MM14" s="18">
        <v>2.4995409799773607</v>
      </c>
      <c r="MN14" s="18">
        <v>1.2499717303965299</v>
      </c>
      <c r="MO14" s="18">
        <v>1.0000126254249304</v>
      </c>
      <c r="MP14" s="46"/>
      <c r="MQ14" s="46"/>
      <c r="MR14" s="46"/>
      <c r="MS14" s="46"/>
    </row>
    <row r="15" spans="1:357" s="4" customFormat="1" ht="13.8" x14ac:dyDescent="0.3">
      <c r="M15" s="6"/>
      <c r="N15" s="6"/>
      <c r="O15" s="6"/>
      <c r="P15" s="6"/>
      <c r="Q15" s="6"/>
      <c r="R15" s="6"/>
      <c r="S15" s="7"/>
      <c r="T15" s="6"/>
      <c r="U15" s="22">
        <f>U14+1</f>
        <v>15</v>
      </c>
      <c r="V15" s="114">
        <f>INDEX(AS14:AS53,U15)</f>
        <v>0.75</v>
      </c>
      <c r="W15" s="114">
        <f>INDEX(FZ14:FZ53,U15)</f>
        <v>4.4630128526015751</v>
      </c>
      <c r="X15" s="127">
        <v>1</v>
      </c>
      <c r="Y15" s="127">
        <v>10</v>
      </c>
      <c r="Z15" s="39">
        <f t="shared" si="2"/>
        <v>0.02</v>
      </c>
      <c r="AA15" s="39">
        <f t="shared" si="3"/>
        <v>10000000</v>
      </c>
      <c r="AB15" s="39">
        <f t="shared" si="4"/>
        <v>10000000</v>
      </c>
      <c r="AC15" s="98">
        <f t="shared" si="5"/>
        <v>3500000</v>
      </c>
      <c r="AD15" s="41">
        <f t="shared" si="6"/>
        <v>0.33</v>
      </c>
      <c r="AE15" s="41">
        <f t="shared" si="7"/>
        <v>0.33</v>
      </c>
      <c r="AF15" s="40">
        <f t="shared" si="8"/>
        <v>1.4999999999999999E-2</v>
      </c>
      <c r="AG15" s="39">
        <f t="shared" si="9"/>
        <v>10000000</v>
      </c>
      <c r="AH15" s="39">
        <f t="shared" si="10"/>
        <v>10000000</v>
      </c>
      <c r="AI15" s="98">
        <f t="shared" si="11"/>
        <v>3500000</v>
      </c>
      <c r="AJ15" s="41">
        <f t="shared" si="12"/>
        <v>0.33</v>
      </c>
      <c r="AK15" s="41">
        <f t="shared" si="13"/>
        <v>0.33</v>
      </c>
      <c r="AL15" s="41">
        <f t="shared" si="14"/>
        <v>0.15</v>
      </c>
      <c r="AM15" s="39">
        <f t="shared" si="15"/>
        <v>16000</v>
      </c>
      <c r="AN15" s="39">
        <f t="shared" si="16"/>
        <v>10000</v>
      </c>
      <c r="AO15" s="39">
        <f t="shared" si="17"/>
        <v>10000</v>
      </c>
      <c r="AP15" s="41">
        <f t="shared" si="18"/>
        <v>0.03</v>
      </c>
      <c r="AQ15" s="41">
        <f t="shared" si="19"/>
        <v>0.03</v>
      </c>
      <c r="AR15" s="4">
        <f t="shared" si="20"/>
        <v>0.16750000000000001</v>
      </c>
      <c r="AS15" s="11">
        <f t="shared" si="21"/>
        <v>0.1</v>
      </c>
      <c r="AT15" s="13">
        <f t="shared" si="22"/>
        <v>2698.7110633727179</v>
      </c>
      <c r="AU15" s="17">
        <f t="shared" ref="AU15:AU53" si="187">AY15*BE15/(AY15+BE15)*(PI()^2*AL15)/(Y15^2*AN15)</f>
        <v>0.14240255159723011</v>
      </c>
      <c r="AV15" s="11">
        <f t="shared" si="23"/>
        <v>0.5714285714285714</v>
      </c>
      <c r="AW15" s="10">
        <f t="shared" si="24"/>
        <v>1</v>
      </c>
      <c r="AX15" s="10">
        <f t="shared" si="25"/>
        <v>0.8911</v>
      </c>
      <c r="AY15" s="10">
        <f t="shared" si="26"/>
        <v>224441.70126809561</v>
      </c>
      <c r="AZ15" s="10">
        <f t="shared" ref="AZ15:AZ53" si="188">SQRT(AB15/AA15)</f>
        <v>1</v>
      </c>
      <c r="BA15" s="10">
        <f t="shared" si="27"/>
        <v>0.31188500000000002</v>
      </c>
      <c r="BB15" s="10">
        <f t="shared" si="28"/>
        <v>0.95377000000000001</v>
      </c>
      <c r="BC15" s="10">
        <f t="shared" si="29"/>
        <v>0.99909999999999999</v>
      </c>
      <c r="BD15" s="10">
        <f t="shared" si="30"/>
        <v>0.8911</v>
      </c>
      <c r="BE15" s="10">
        <f t="shared" si="31"/>
        <v>168331.27595107173</v>
      </c>
      <c r="BF15" s="10">
        <f t="shared" si="32"/>
        <v>1</v>
      </c>
      <c r="BG15" s="10">
        <f t="shared" si="33"/>
        <v>0.31188500000000002</v>
      </c>
      <c r="BH15" s="10">
        <f t="shared" si="34"/>
        <v>0.95377000000000001</v>
      </c>
      <c r="BI15" s="120">
        <f t="shared" ref="BI15:BX53" si="189">INDEX($GB15:$LB15,MATCH(BI$12,$GB$11:$LB$11,0))</f>
        <v>5.3333333333333337E-2</v>
      </c>
      <c r="BJ15" s="120">
        <f t="shared" si="189"/>
        <v>1.3333333333333334E-2</v>
      </c>
      <c r="BK15" s="120">
        <f t="shared" si="189"/>
        <v>5.9259259259259256E-3</v>
      </c>
      <c r="BL15" s="120">
        <f t="shared" si="189"/>
        <v>3.3333333333333335E-3</v>
      </c>
      <c r="BM15" s="120">
        <f t="shared" si="189"/>
        <v>2.1333333333333334E-3</v>
      </c>
      <c r="BN15" s="120">
        <f t="shared" si="189"/>
        <v>1.4814814814814814E-3</v>
      </c>
      <c r="BO15" s="120">
        <f t="shared" si="189"/>
        <v>1.0884353741496598E-3</v>
      </c>
      <c r="BP15" s="120">
        <f t="shared" si="189"/>
        <v>8.3333333333333339E-4</v>
      </c>
      <c r="BQ15" s="120">
        <f t="shared" si="189"/>
        <v>1.3333333333333333</v>
      </c>
      <c r="BR15" s="120">
        <f t="shared" si="189"/>
        <v>1.3333333333333333</v>
      </c>
      <c r="BS15" s="120">
        <f t="shared" si="189"/>
        <v>1.3333333333333333</v>
      </c>
      <c r="BT15" s="120">
        <f t="shared" si="189"/>
        <v>1.3333333333333333</v>
      </c>
      <c r="BU15" s="120">
        <f t="shared" si="189"/>
        <v>1.3333333333333333</v>
      </c>
      <c r="BV15" s="120">
        <f t="shared" si="189"/>
        <v>1.3333333333333333</v>
      </c>
      <c r="BW15" s="120">
        <f t="shared" si="189"/>
        <v>1.3333333333333333</v>
      </c>
      <c r="BX15" s="120">
        <f t="shared" si="189"/>
        <v>1.3333333333333333</v>
      </c>
      <c r="BY15" s="120">
        <f t="shared" si="35"/>
        <v>100</v>
      </c>
      <c r="BZ15" s="120">
        <f t="shared" si="35"/>
        <v>400</v>
      </c>
      <c r="CA15" s="120">
        <f t="shared" si="35"/>
        <v>900</v>
      </c>
      <c r="CB15" s="120">
        <f t="shared" si="35"/>
        <v>1600</v>
      </c>
      <c r="CC15" s="120">
        <f t="shared" si="35"/>
        <v>2500</v>
      </c>
      <c r="CD15" s="120">
        <f t="shared" si="35"/>
        <v>3600</v>
      </c>
      <c r="CE15" s="120">
        <f t="shared" si="35"/>
        <v>4900</v>
      </c>
      <c r="CF15" s="120">
        <f t="shared" si="35"/>
        <v>6400</v>
      </c>
      <c r="CG15" s="120">
        <f t="shared" ref="CG15:CN53" si="190">INDEX($GB15:$LB15,MATCH(CG$12,$GB$11:$LB$11,0))</f>
        <v>1.3333333333333334E-2</v>
      </c>
      <c r="CH15" s="120">
        <f t="shared" si="190"/>
        <v>3.3333333333333335E-3</v>
      </c>
      <c r="CI15" s="120">
        <f t="shared" si="190"/>
        <v>1.4814814814814814E-3</v>
      </c>
      <c r="CJ15" s="120">
        <f t="shared" si="190"/>
        <v>8.3333333333333339E-4</v>
      </c>
      <c r="CK15" s="120">
        <f t="shared" si="190"/>
        <v>5.3333333333333336E-4</v>
      </c>
      <c r="CL15" s="120">
        <f t="shared" si="190"/>
        <v>3.7037037037037035E-4</v>
      </c>
      <c r="CM15" s="120">
        <f t="shared" si="190"/>
        <v>2.7210884353741496E-4</v>
      </c>
      <c r="CN15" s="120">
        <f t="shared" si="190"/>
        <v>2.0833333333333335E-4</v>
      </c>
      <c r="CO15" s="94">
        <f t="shared" si="37"/>
        <v>135.60434666666666</v>
      </c>
      <c r="CP15" s="94">
        <f t="shared" si="38"/>
        <v>529.16984666666667</v>
      </c>
      <c r="CQ15" s="94">
        <f t="shared" si="39"/>
        <v>1185.1123466666668</v>
      </c>
      <c r="CR15" s="94">
        <f t="shared" si="40"/>
        <v>2103.4318466666668</v>
      </c>
      <c r="CS15" s="94">
        <f t="shared" si="41"/>
        <v>3284.1283466666664</v>
      </c>
      <c r="CT15" s="94">
        <f t="shared" si="42"/>
        <v>4727.2018466666668</v>
      </c>
      <c r="CU15" s="94">
        <f t="shared" si="43"/>
        <v>6432.6523466666667</v>
      </c>
      <c r="CV15" s="94">
        <f t="shared" si="44"/>
        <v>8400.4798466666671</v>
      </c>
      <c r="CW15" s="94">
        <f t="shared" si="45"/>
        <v>135.60434666666666</v>
      </c>
      <c r="CX15" s="94">
        <f t="shared" si="46"/>
        <v>529.16984666666667</v>
      </c>
      <c r="CY15" s="94">
        <f t="shared" si="47"/>
        <v>1185.1123466666668</v>
      </c>
      <c r="CZ15" s="94">
        <f t="shared" si="48"/>
        <v>2103.4318466666668</v>
      </c>
      <c r="DA15" s="94">
        <f t="shared" si="49"/>
        <v>3284.1283466666664</v>
      </c>
      <c r="DB15" s="94">
        <f t="shared" si="50"/>
        <v>4727.2018466666668</v>
      </c>
      <c r="DC15" s="94">
        <f t="shared" si="51"/>
        <v>6432.6523466666667</v>
      </c>
      <c r="DD15" s="94">
        <f t="shared" si="52"/>
        <v>8400.4798466666671</v>
      </c>
      <c r="DE15" s="11">
        <f t="shared" si="53"/>
        <v>102.59672</v>
      </c>
      <c r="DF15" s="11">
        <f t="shared" si="54"/>
        <v>402.55671999999998</v>
      </c>
      <c r="DG15" s="11">
        <f t="shared" si="55"/>
        <v>902.54931259259263</v>
      </c>
      <c r="DH15" s="11">
        <f t="shared" si="56"/>
        <v>1602.5467200000001</v>
      </c>
      <c r="DI15" s="11">
        <f t="shared" si="57"/>
        <v>2502.5455200000001</v>
      </c>
      <c r="DJ15" s="11">
        <f t="shared" si="58"/>
        <v>3602.544868148148</v>
      </c>
      <c r="DK15" s="11">
        <f t="shared" si="59"/>
        <v>4902.5444751020405</v>
      </c>
      <c r="DL15" s="11">
        <f t="shared" si="60"/>
        <v>6402.5442199999998</v>
      </c>
      <c r="DM15" s="94">
        <f t="shared" si="61"/>
        <v>102.59672</v>
      </c>
      <c r="DN15" s="94">
        <f t="shared" si="62"/>
        <v>402.55671999999998</v>
      </c>
      <c r="DO15" s="94">
        <f t="shared" si="63"/>
        <v>902.54931259259263</v>
      </c>
      <c r="DP15" s="94">
        <f t="shared" si="64"/>
        <v>1602.5467200000001</v>
      </c>
      <c r="DQ15" s="94">
        <f t="shared" si="65"/>
        <v>2502.5455200000001</v>
      </c>
      <c r="DR15" s="94">
        <f t="shared" si="66"/>
        <v>3602.544868148148</v>
      </c>
      <c r="DS15" s="94">
        <f t="shared" si="67"/>
        <v>4902.5444751020405</v>
      </c>
      <c r="DT15" s="94">
        <f t="shared" si="68"/>
        <v>6402.5442199999998</v>
      </c>
      <c r="DU15" s="94">
        <f t="shared" si="69"/>
        <v>46.380633422222225</v>
      </c>
      <c r="DV15" s="94">
        <f t="shared" si="70"/>
        <v>171.11799955555557</v>
      </c>
      <c r="DW15" s="94">
        <f t="shared" si="71"/>
        <v>379.03825254320986</v>
      </c>
      <c r="DX15" s="94">
        <f t="shared" si="72"/>
        <v>670.12984108888895</v>
      </c>
      <c r="DY15" s="94">
        <f t="shared" si="73"/>
        <v>1044.3913420728891</v>
      </c>
      <c r="DZ15" s="94">
        <f t="shared" si="74"/>
        <v>1501.8224043358027</v>
      </c>
      <c r="EA15" s="94">
        <f t="shared" si="75"/>
        <v>2042.4229075555554</v>
      </c>
      <c r="EB15" s="94">
        <f t="shared" si="76"/>
        <v>2666.1928014722221</v>
      </c>
      <c r="EC15" s="94">
        <f t="shared" si="77"/>
        <v>46.380633422222225</v>
      </c>
      <c r="ED15" s="94">
        <f t="shared" si="78"/>
        <v>171.11799955555557</v>
      </c>
      <c r="EE15" s="94">
        <f t="shared" si="79"/>
        <v>379.03825254320992</v>
      </c>
      <c r="EF15" s="94">
        <f t="shared" si="80"/>
        <v>670.12984108888895</v>
      </c>
      <c r="EG15" s="94">
        <f t="shared" si="81"/>
        <v>1044.3913420728891</v>
      </c>
      <c r="EH15" s="94">
        <f t="shared" si="82"/>
        <v>1501.8224043358027</v>
      </c>
      <c r="EI15" s="94">
        <f t="shared" si="83"/>
        <v>2042.4229075555554</v>
      </c>
      <c r="EJ15" s="94">
        <f t="shared" si="84"/>
        <v>2666.1928014722225</v>
      </c>
      <c r="EK15" s="94">
        <f t="shared" si="85"/>
        <v>46.380633422222225</v>
      </c>
      <c r="EL15" s="94">
        <f t="shared" si="86"/>
        <v>171.11799955555557</v>
      </c>
      <c r="EM15" s="94">
        <f t="shared" si="87"/>
        <v>379.03825254320992</v>
      </c>
      <c r="EN15" s="94">
        <f t="shared" si="88"/>
        <v>670.12984108888895</v>
      </c>
      <c r="EO15" s="94">
        <f t="shared" si="89"/>
        <v>1044.3913420728891</v>
      </c>
      <c r="EP15" s="94">
        <f t="shared" si="90"/>
        <v>1501.8224043358027</v>
      </c>
      <c r="EQ15" s="94">
        <f t="shared" si="91"/>
        <v>2042.4229075555554</v>
      </c>
      <c r="ER15" s="94">
        <f t="shared" si="92"/>
        <v>2666.1928014722225</v>
      </c>
      <c r="ES15" s="94">
        <f t="shared" si="93"/>
        <v>1</v>
      </c>
      <c r="ET15" s="94">
        <f t="shared" si="94"/>
        <v>1</v>
      </c>
      <c r="EU15" s="94">
        <f t="shared" si="95"/>
        <v>1</v>
      </c>
      <c r="EV15" s="94">
        <f t="shared" si="96"/>
        <v>1</v>
      </c>
      <c r="EW15" s="94">
        <f t="shared" si="97"/>
        <v>1</v>
      </c>
      <c r="EX15" s="94">
        <f t="shared" si="98"/>
        <v>1</v>
      </c>
      <c r="EY15" s="94">
        <f t="shared" si="99"/>
        <v>1</v>
      </c>
      <c r="EZ15" s="94">
        <f t="shared" si="100"/>
        <v>1</v>
      </c>
      <c r="FA15" s="94">
        <f t="shared" si="101"/>
        <v>1</v>
      </c>
      <c r="FB15" s="94">
        <f t="shared" si="102"/>
        <v>1</v>
      </c>
      <c r="FC15" s="94">
        <f t="shared" si="103"/>
        <v>1</v>
      </c>
      <c r="FD15" s="94">
        <f t="shared" si="104"/>
        <v>1</v>
      </c>
      <c r="FE15" s="94">
        <f t="shared" si="105"/>
        <v>1</v>
      </c>
      <c r="FF15" s="94">
        <f t="shared" si="106"/>
        <v>1</v>
      </c>
      <c r="FG15" s="94">
        <f t="shared" si="107"/>
        <v>1</v>
      </c>
      <c r="FH15" s="94">
        <f t="shared" si="108"/>
        <v>0.99999999999999978</v>
      </c>
      <c r="FI15" s="94">
        <f t="shared" si="109"/>
        <v>1</v>
      </c>
      <c r="FJ15" s="94">
        <f t="shared" si="110"/>
        <v>1</v>
      </c>
      <c r="FK15" s="94">
        <f t="shared" si="111"/>
        <v>1</v>
      </c>
      <c r="FL15" s="94">
        <f t="shared" si="112"/>
        <v>1</v>
      </c>
      <c r="FM15" s="94">
        <f t="shared" si="113"/>
        <v>1</v>
      </c>
      <c r="FN15" s="94">
        <f t="shared" si="114"/>
        <v>1</v>
      </c>
      <c r="FO15" s="94">
        <f t="shared" si="115"/>
        <v>1</v>
      </c>
      <c r="FP15" s="94">
        <f t="shared" si="116"/>
        <v>1</v>
      </c>
      <c r="FQ15" s="114">
        <f t="shared" si="117"/>
        <v>6.6544295013374599</v>
      </c>
      <c r="FR15" s="114">
        <f t="shared" si="118"/>
        <v>6.924554951348826</v>
      </c>
      <c r="FS15" s="114">
        <f t="shared" si="119"/>
        <v>6.9783729510183825</v>
      </c>
      <c r="FT15" s="114">
        <f t="shared" si="120"/>
        <v>6.9975092975492039</v>
      </c>
      <c r="FU15" s="114">
        <f t="shared" si="121"/>
        <v>7.0064201937276245</v>
      </c>
      <c r="FV15" s="114">
        <f t="shared" si="122"/>
        <v>7.0112749598308337</v>
      </c>
      <c r="FW15" s="114">
        <f t="shared" si="123"/>
        <v>7.0142071041070491</v>
      </c>
      <c r="FX15" s="114">
        <f t="shared" si="124"/>
        <v>7.0161121441275194</v>
      </c>
      <c r="FY15" s="89"/>
      <c r="FZ15" s="89">
        <f t="shared" si="125"/>
        <v>6.6544295013374599</v>
      </c>
      <c r="GB15" s="120">
        <f t="shared" si="126"/>
        <v>0.01</v>
      </c>
      <c r="GC15" s="120">
        <f t="shared" si="126"/>
        <v>2.5000000000000001E-3</v>
      </c>
      <c r="GD15" s="120">
        <f t="shared" si="126"/>
        <v>1.1111111111111111E-3</v>
      </c>
      <c r="GE15" s="120">
        <f t="shared" si="126"/>
        <v>6.2500000000000001E-4</v>
      </c>
      <c r="GF15" s="120">
        <f t="shared" si="126"/>
        <v>4.0000000000000002E-4</v>
      </c>
      <c r="GG15" s="120">
        <f t="shared" si="126"/>
        <v>2.7777777777777778E-4</v>
      </c>
      <c r="GH15" s="120">
        <f t="shared" si="126"/>
        <v>2.0408163265306123E-4</v>
      </c>
      <c r="GI15" s="120">
        <f t="shared" si="126"/>
        <v>1.5625E-4</v>
      </c>
      <c r="GJ15" s="120">
        <v>1</v>
      </c>
      <c r="GK15" s="120">
        <v>1</v>
      </c>
      <c r="GL15" s="120">
        <v>1</v>
      </c>
      <c r="GM15" s="120">
        <v>1</v>
      </c>
      <c r="GN15" s="120">
        <v>1</v>
      </c>
      <c r="GO15" s="120">
        <v>1</v>
      </c>
      <c r="GP15" s="120">
        <v>1</v>
      </c>
      <c r="GQ15" s="120">
        <v>1</v>
      </c>
      <c r="GR15" s="120">
        <f t="shared" si="127"/>
        <v>100</v>
      </c>
      <c r="GS15" s="120">
        <f t="shared" si="128"/>
        <v>400</v>
      </c>
      <c r="GT15" s="120">
        <f t="shared" si="129"/>
        <v>900</v>
      </c>
      <c r="GU15" s="120">
        <f t="shared" si="130"/>
        <v>1600</v>
      </c>
      <c r="GV15" s="120">
        <f t="shared" si="131"/>
        <v>2500</v>
      </c>
      <c r="GW15" s="120">
        <f t="shared" si="132"/>
        <v>3600</v>
      </c>
      <c r="GX15" s="120">
        <f t="shared" si="133"/>
        <v>4900</v>
      </c>
      <c r="GY15" s="120">
        <f t="shared" si="134"/>
        <v>6400</v>
      </c>
      <c r="GZ15" s="120">
        <f t="shared" si="135"/>
        <v>0.01</v>
      </c>
      <c r="HA15" s="120">
        <f t="shared" si="136"/>
        <v>2.5000000000000001E-3</v>
      </c>
      <c r="HB15" s="120">
        <f t="shared" si="137"/>
        <v>1.1111111111111111E-3</v>
      </c>
      <c r="HC15" s="120">
        <f t="shared" si="138"/>
        <v>6.2500000000000001E-4</v>
      </c>
      <c r="HD15" s="120">
        <f t="shared" si="139"/>
        <v>4.0000000000000002E-4</v>
      </c>
      <c r="HE15" s="120">
        <f t="shared" si="140"/>
        <v>2.7777777777777778E-4</v>
      </c>
      <c r="HF15" s="120">
        <f t="shared" si="141"/>
        <v>2.0408163265306123E-4</v>
      </c>
      <c r="HG15" s="120">
        <f t="shared" si="142"/>
        <v>1.5625E-4</v>
      </c>
      <c r="HI15" s="120">
        <f t="shared" si="143"/>
        <v>5.3333333333333337E-2</v>
      </c>
      <c r="HJ15" s="120">
        <f t="shared" si="143"/>
        <v>1.3333333333333334E-2</v>
      </c>
      <c r="HK15" s="120">
        <f t="shared" si="143"/>
        <v>5.9259259259259256E-3</v>
      </c>
      <c r="HL15" s="120">
        <f t="shared" si="143"/>
        <v>3.3333333333333335E-3</v>
      </c>
      <c r="HM15" s="120">
        <f t="shared" si="143"/>
        <v>2.1333333333333334E-3</v>
      </c>
      <c r="HN15" s="120">
        <f t="shared" si="143"/>
        <v>1.4814814814814814E-3</v>
      </c>
      <c r="HO15" s="120">
        <f t="shared" si="143"/>
        <v>1.0884353741496598E-3</v>
      </c>
      <c r="HP15" s="120">
        <f t="shared" si="143"/>
        <v>8.3333333333333339E-4</v>
      </c>
      <c r="HQ15" s="120">
        <f t="shared" si="144"/>
        <v>1.3333333333333333</v>
      </c>
      <c r="HR15" s="120">
        <f t="shared" si="144"/>
        <v>1.3333333333333333</v>
      </c>
      <c r="HS15" s="120">
        <f t="shared" si="144"/>
        <v>1.3333333333333333</v>
      </c>
      <c r="HT15" s="120">
        <f t="shared" si="144"/>
        <v>1.3333333333333333</v>
      </c>
      <c r="HU15" s="120">
        <f t="shared" si="144"/>
        <v>1.3333333333333333</v>
      </c>
      <c r="HV15" s="120">
        <f t="shared" si="144"/>
        <v>1.3333333333333333</v>
      </c>
      <c r="HW15" s="120">
        <f t="shared" si="144"/>
        <v>1.3333333333333333</v>
      </c>
      <c r="HX15" s="120">
        <f t="shared" si="144"/>
        <v>1.3333333333333333</v>
      </c>
      <c r="HY15" s="120">
        <f t="shared" si="145"/>
        <v>100</v>
      </c>
      <c r="HZ15" s="120">
        <f t="shared" si="146"/>
        <v>400</v>
      </c>
      <c r="IA15" s="120">
        <f t="shared" si="147"/>
        <v>900</v>
      </c>
      <c r="IB15" s="120">
        <f t="shared" si="148"/>
        <v>1600</v>
      </c>
      <c r="IC15" s="120">
        <f t="shared" si="149"/>
        <v>2500</v>
      </c>
      <c r="ID15" s="120">
        <f t="shared" si="150"/>
        <v>3600</v>
      </c>
      <c r="IE15" s="120">
        <f t="shared" si="151"/>
        <v>4900</v>
      </c>
      <c r="IF15" s="120">
        <f t="shared" si="152"/>
        <v>6400</v>
      </c>
      <c r="IG15" s="120">
        <f t="shared" si="153"/>
        <v>1.3333333333333334E-2</v>
      </c>
      <c r="IH15" s="120">
        <f t="shared" si="154"/>
        <v>3.3333333333333335E-3</v>
      </c>
      <c r="II15" s="120">
        <f t="shared" si="155"/>
        <v>1.4814814814814814E-3</v>
      </c>
      <c r="IJ15" s="120">
        <f t="shared" si="156"/>
        <v>8.3333333333333339E-4</v>
      </c>
      <c r="IK15" s="120">
        <f t="shared" si="157"/>
        <v>5.3333333333333336E-4</v>
      </c>
      <c r="IL15" s="120">
        <f t="shared" si="158"/>
        <v>3.7037037037037035E-4</v>
      </c>
      <c r="IM15" s="120">
        <f t="shared" si="159"/>
        <v>2.7210884353741496E-4</v>
      </c>
      <c r="IN15" s="120">
        <f t="shared" si="160"/>
        <v>2.0833333333333335E-4</v>
      </c>
      <c r="IO15" s="11"/>
      <c r="IP15" s="120">
        <f t="shared" si="161"/>
        <v>7.4999999999999997E-3</v>
      </c>
      <c r="IQ15" s="120">
        <f t="shared" si="162"/>
        <v>2E-3</v>
      </c>
      <c r="IR15" s="120">
        <f t="shared" si="162"/>
        <v>1E-3</v>
      </c>
      <c r="IS15" s="120">
        <f t="shared" si="162"/>
        <v>5.8823529411764701E-4</v>
      </c>
      <c r="IT15" s="120">
        <f t="shared" si="162"/>
        <v>3.8461538461538462E-4</v>
      </c>
      <c r="IU15" s="120">
        <f t="shared" si="162"/>
        <v>2.7027027027027027E-4</v>
      </c>
      <c r="IV15" s="120">
        <f t="shared" si="162"/>
        <v>2.0000000000000001E-4</v>
      </c>
      <c r="IW15" s="120">
        <f t="shared" si="162"/>
        <v>1.5384615384615385E-4</v>
      </c>
      <c r="IX15" s="120">
        <v>1</v>
      </c>
      <c r="IY15" s="120">
        <v>1</v>
      </c>
      <c r="IZ15" s="120">
        <v>1</v>
      </c>
      <c r="JA15" s="120">
        <v>1</v>
      </c>
      <c r="JB15" s="120">
        <v>1</v>
      </c>
      <c r="JC15" s="120">
        <v>1</v>
      </c>
      <c r="JD15" s="120">
        <v>1</v>
      </c>
      <c r="JE15" s="120">
        <v>1</v>
      </c>
      <c r="JF15" s="120">
        <f t="shared" si="163"/>
        <v>400</v>
      </c>
      <c r="JG15" s="120">
        <f t="shared" si="164"/>
        <v>819.99999999999989</v>
      </c>
      <c r="JH15" s="120">
        <f t="shared" si="164"/>
        <v>1360</v>
      </c>
      <c r="JI15" s="120">
        <f t="shared" si="164"/>
        <v>2076.4705882352941</v>
      </c>
      <c r="JJ15" s="120">
        <f t="shared" si="164"/>
        <v>2984.6153846153848</v>
      </c>
      <c r="JK15" s="120">
        <f t="shared" si="164"/>
        <v>4089.1891891891896</v>
      </c>
      <c r="JL15" s="120">
        <f t="shared" si="164"/>
        <v>5392</v>
      </c>
      <c r="JM15" s="120">
        <f t="shared" si="164"/>
        <v>6893.8461538461543</v>
      </c>
      <c r="JN15" s="120">
        <f t="shared" si="165"/>
        <v>7.4999999999999997E-3</v>
      </c>
      <c r="JO15" s="120">
        <f t="shared" si="166"/>
        <v>2E-3</v>
      </c>
      <c r="JP15" s="120">
        <f t="shared" si="167"/>
        <v>1E-3</v>
      </c>
      <c r="JQ15" s="120">
        <f t="shared" si="168"/>
        <v>5.8823529411764701E-4</v>
      </c>
      <c r="JR15" s="120">
        <f t="shared" si="169"/>
        <v>3.8461538461538462E-4</v>
      </c>
      <c r="JS15" s="120">
        <f t="shared" si="170"/>
        <v>2.7027027027027027E-4</v>
      </c>
      <c r="JT15" s="120">
        <f t="shared" si="171"/>
        <v>2.0000000000000001E-4</v>
      </c>
      <c r="JU15" s="120">
        <f t="shared" si="172"/>
        <v>1.5384615384615385E-4</v>
      </c>
      <c r="JW15" s="120">
        <f t="shared" si="173"/>
        <v>0.04</v>
      </c>
      <c r="JX15" s="120">
        <f t="shared" si="174"/>
        <v>1.0666666666666666E-2</v>
      </c>
      <c r="JY15" s="120">
        <f t="shared" si="174"/>
        <v>5.3333333333333332E-3</v>
      </c>
      <c r="JZ15" s="120">
        <f t="shared" si="174"/>
        <v>3.1372549019607842E-3</v>
      </c>
      <c r="KA15" s="120">
        <f t="shared" si="174"/>
        <v>2.0512820512820513E-3</v>
      </c>
      <c r="KB15" s="120">
        <f t="shared" si="174"/>
        <v>1.4414414414414415E-3</v>
      </c>
      <c r="KC15" s="120">
        <f t="shared" si="174"/>
        <v>1.0666666666666667E-3</v>
      </c>
      <c r="KD15" s="120">
        <f t="shared" si="174"/>
        <v>8.2051282051282047E-4</v>
      </c>
      <c r="KE15" s="120">
        <f t="shared" si="175"/>
        <v>1.3333333333333333</v>
      </c>
      <c r="KF15" s="120">
        <f t="shared" si="175"/>
        <v>1.3333333333333333</v>
      </c>
      <c r="KG15" s="120">
        <f t="shared" si="175"/>
        <v>1.3333333333333333</v>
      </c>
      <c r="KH15" s="120">
        <f t="shared" si="175"/>
        <v>1.3333333333333333</v>
      </c>
      <c r="KI15" s="120">
        <f t="shared" si="175"/>
        <v>1.3333333333333333</v>
      </c>
      <c r="KJ15" s="120">
        <f t="shared" si="175"/>
        <v>1.3333333333333333</v>
      </c>
      <c r="KK15" s="120">
        <f t="shared" si="175"/>
        <v>1.3333333333333333</v>
      </c>
      <c r="KL15" s="120">
        <f t="shared" si="175"/>
        <v>1.3333333333333333</v>
      </c>
      <c r="KM15" s="120">
        <f t="shared" si="176"/>
        <v>400</v>
      </c>
      <c r="KN15" s="120">
        <f t="shared" si="177"/>
        <v>819.99999999999989</v>
      </c>
      <c r="KO15" s="120">
        <f t="shared" si="177"/>
        <v>1360</v>
      </c>
      <c r="KP15" s="120">
        <f t="shared" si="177"/>
        <v>2076.4705882352941</v>
      </c>
      <c r="KQ15" s="120">
        <f t="shared" si="177"/>
        <v>2984.6153846153848</v>
      </c>
      <c r="KR15" s="120">
        <f t="shared" si="177"/>
        <v>4089.1891891891896</v>
      </c>
      <c r="KS15" s="120">
        <f t="shared" si="177"/>
        <v>5392</v>
      </c>
      <c r="KT15" s="120">
        <f t="shared" si="177"/>
        <v>6893.8461538461543</v>
      </c>
      <c r="KU15" s="120">
        <f t="shared" si="178"/>
        <v>0.01</v>
      </c>
      <c r="KV15" s="120">
        <f t="shared" si="179"/>
        <v>2.6666666666666666E-3</v>
      </c>
      <c r="KW15" s="120">
        <f t="shared" si="180"/>
        <v>1.3333333333333333E-3</v>
      </c>
      <c r="KX15" s="120">
        <f t="shared" si="181"/>
        <v>7.8431372549019605E-4</v>
      </c>
      <c r="KY15" s="120">
        <f t="shared" si="182"/>
        <v>5.1282051282051282E-4</v>
      </c>
      <c r="KZ15" s="120">
        <f t="shared" si="183"/>
        <v>3.6036036036036037E-4</v>
      </c>
      <c r="LA15" s="120">
        <f t="shared" si="184"/>
        <v>2.6666666666666668E-4</v>
      </c>
      <c r="LB15" s="120">
        <f t="shared" si="185"/>
        <v>2.0512820512820512E-4</v>
      </c>
      <c r="LD15" s="94">
        <v>0.1</v>
      </c>
      <c r="LE15" s="18">
        <f t="shared" si="186"/>
        <v>101.75789694548904</v>
      </c>
      <c r="LF15" s="18">
        <f t="shared" si="186"/>
        <v>16.917246244665527</v>
      </c>
      <c r="LG15" s="18">
        <f t="shared" si="186"/>
        <v>9.2088156754143782</v>
      </c>
      <c r="LH15" s="18">
        <f t="shared" si="186"/>
        <v>4.8295126270209092</v>
      </c>
      <c r="LI15" s="18">
        <f t="shared" si="186"/>
        <v>2.4722536663714259</v>
      </c>
      <c r="LJ15" s="18">
        <f t="shared" si="186"/>
        <v>1.2499444443746643</v>
      </c>
      <c r="LK15" s="18">
        <f t="shared" si="186"/>
        <v>1.0000444318434258</v>
      </c>
      <c r="LL15" s="18"/>
      <c r="LM15" s="94">
        <v>0.1</v>
      </c>
      <c r="LN15" s="18">
        <v>101.04233015881381</v>
      </c>
      <c r="LO15" s="18">
        <v>16.851169660728157</v>
      </c>
      <c r="LP15" s="18">
        <v>9.1754408729875117</v>
      </c>
      <c r="LQ15" s="18">
        <v>4.8127795690586002</v>
      </c>
      <c r="LR15" s="18">
        <v>2.463899641912549</v>
      </c>
      <c r="LS15" s="18">
        <v>1.2470024000408859</v>
      </c>
      <c r="LT15" s="18">
        <v>0.99999234850686991</v>
      </c>
      <c r="LU15" s="18">
        <v>101.75789694548904</v>
      </c>
      <c r="LV15" s="18">
        <v>16.917246244665527</v>
      </c>
      <c r="LW15" s="18">
        <v>9.2088156754143782</v>
      </c>
      <c r="LX15" s="18">
        <v>4.8295126270209092</v>
      </c>
      <c r="LY15" s="18">
        <v>2.4722536663714259</v>
      </c>
      <c r="LZ15" s="18">
        <v>1.2499444443746643</v>
      </c>
      <c r="MA15" s="18">
        <v>1.0000444318434258</v>
      </c>
      <c r="MB15" s="18">
        <v>386.62848157637239</v>
      </c>
      <c r="MC15" s="18">
        <v>19.156208684318223</v>
      </c>
      <c r="MD15" s="18">
        <v>9.8060978225255564</v>
      </c>
      <c r="ME15" s="18">
        <v>4.9745961254354105</v>
      </c>
      <c r="MF15" s="18">
        <v>2.4972367788928302</v>
      </c>
      <c r="MG15" s="18">
        <v>1.2498839624041349</v>
      </c>
      <c r="MH15" s="18">
        <v>1.0000011314794774</v>
      </c>
      <c r="MI15" s="18">
        <v>387.31297588975491</v>
      </c>
      <c r="MJ15" s="18">
        <v>19.198806635704734</v>
      </c>
      <c r="MK15" s="18">
        <v>9.8289900871015057</v>
      </c>
      <c r="ML15" s="18">
        <v>4.983869788226766</v>
      </c>
      <c r="MM15" s="18">
        <v>2.4985983223734394</v>
      </c>
      <c r="MN15" s="18">
        <v>1.2499717303965299</v>
      </c>
      <c r="MO15" s="18">
        <v>1.0000126254249304</v>
      </c>
      <c r="MP15" s="46"/>
      <c r="MQ15" s="46"/>
      <c r="MR15" s="46"/>
      <c r="MS15" s="46"/>
    </row>
    <row r="16" spans="1:357" s="4" customFormat="1" ht="13.8" x14ac:dyDescent="0.3">
      <c r="M16" s="6"/>
      <c r="N16" s="6"/>
      <c r="O16" s="6"/>
      <c r="P16" s="6"/>
      <c r="Q16" s="6"/>
      <c r="R16" s="6"/>
      <c r="S16" s="7"/>
      <c r="T16" s="6"/>
      <c r="U16" s="5"/>
      <c r="V16" s="5"/>
      <c r="W16" s="5"/>
      <c r="X16" s="127">
        <v>1.5</v>
      </c>
      <c r="Y16" s="127">
        <v>10</v>
      </c>
      <c r="Z16" s="39">
        <f t="shared" si="2"/>
        <v>0.02</v>
      </c>
      <c r="AA16" s="39">
        <f t="shared" si="3"/>
        <v>10000000</v>
      </c>
      <c r="AB16" s="39">
        <f t="shared" si="4"/>
        <v>10000000</v>
      </c>
      <c r="AC16" s="98">
        <f t="shared" si="5"/>
        <v>3500000</v>
      </c>
      <c r="AD16" s="41">
        <f t="shared" si="6"/>
        <v>0.33</v>
      </c>
      <c r="AE16" s="41">
        <f t="shared" si="7"/>
        <v>0.33</v>
      </c>
      <c r="AF16" s="40">
        <f t="shared" si="8"/>
        <v>1.4999999999999999E-2</v>
      </c>
      <c r="AG16" s="39">
        <f t="shared" si="9"/>
        <v>10000000</v>
      </c>
      <c r="AH16" s="39">
        <f t="shared" si="10"/>
        <v>10000000</v>
      </c>
      <c r="AI16" s="98">
        <f t="shared" si="11"/>
        <v>3500000</v>
      </c>
      <c r="AJ16" s="41">
        <f t="shared" si="12"/>
        <v>0.33</v>
      </c>
      <c r="AK16" s="41">
        <f t="shared" si="13"/>
        <v>0.33</v>
      </c>
      <c r="AL16" s="41">
        <f t="shared" si="14"/>
        <v>0.15</v>
      </c>
      <c r="AM16" s="39">
        <f t="shared" si="15"/>
        <v>16000</v>
      </c>
      <c r="AN16" s="39">
        <f t="shared" si="16"/>
        <v>10000</v>
      </c>
      <c r="AO16" s="39">
        <f t="shared" si="17"/>
        <v>10000</v>
      </c>
      <c r="AP16" s="41">
        <f t="shared" si="18"/>
        <v>0.03</v>
      </c>
      <c r="AQ16" s="41">
        <f t="shared" si="19"/>
        <v>0.03</v>
      </c>
      <c r="AR16" s="4">
        <f t="shared" si="20"/>
        <v>0.16750000000000001</v>
      </c>
      <c r="AS16" s="11">
        <f t="shared" si="21"/>
        <v>0.15</v>
      </c>
      <c r="AT16" s="13">
        <f t="shared" si="22"/>
        <v>2698.7110633727179</v>
      </c>
      <c r="AU16" s="17">
        <f t="shared" si="187"/>
        <v>0.14240255159723011</v>
      </c>
      <c r="AV16" s="11">
        <f t="shared" si="23"/>
        <v>0.5714285714285714</v>
      </c>
      <c r="AW16" s="10">
        <f t="shared" si="24"/>
        <v>1</v>
      </c>
      <c r="AX16" s="10">
        <f t="shared" si="25"/>
        <v>0.8911</v>
      </c>
      <c r="AY16" s="10">
        <f t="shared" si="26"/>
        <v>224441.70126809561</v>
      </c>
      <c r="AZ16" s="10">
        <f t="shared" si="188"/>
        <v>1</v>
      </c>
      <c r="BA16" s="10">
        <f t="shared" si="27"/>
        <v>0.31188500000000002</v>
      </c>
      <c r="BB16" s="10">
        <f t="shared" si="28"/>
        <v>0.95377000000000001</v>
      </c>
      <c r="BC16" s="10">
        <f t="shared" si="29"/>
        <v>0.99909999999999999</v>
      </c>
      <c r="BD16" s="10">
        <f t="shared" si="30"/>
        <v>0.8911</v>
      </c>
      <c r="BE16" s="10">
        <f t="shared" si="31"/>
        <v>168331.27595107173</v>
      </c>
      <c r="BF16" s="10">
        <f t="shared" si="32"/>
        <v>1</v>
      </c>
      <c r="BG16" s="10">
        <f t="shared" si="33"/>
        <v>0.31188500000000002</v>
      </c>
      <c r="BH16" s="10">
        <f t="shared" si="34"/>
        <v>0.95377000000000001</v>
      </c>
      <c r="BI16" s="120">
        <f t="shared" si="189"/>
        <v>0.12</v>
      </c>
      <c r="BJ16" s="120">
        <f t="shared" si="35"/>
        <v>0.03</v>
      </c>
      <c r="BK16" s="120">
        <f t="shared" si="35"/>
        <v>1.3333333333333334E-2</v>
      </c>
      <c r="BL16" s="120">
        <f t="shared" si="35"/>
        <v>7.4999999999999997E-3</v>
      </c>
      <c r="BM16" s="120">
        <f t="shared" si="35"/>
        <v>4.7999999999999996E-3</v>
      </c>
      <c r="BN16" s="120">
        <f t="shared" si="35"/>
        <v>3.3333333333333335E-3</v>
      </c>
      <c r="BO16" s="120">
        <f t="shared" si="35"/>
        <v>2.4489795918367346E-3</v>
      </c>
      <c r="BP16" s="120">
        <f t="shared" si="35"/>
        <v>1.8749999999999999E-3</v>
      </c>
      <c r="BQ16" s="120">
        <f t="shared" si="35"/>
        <v>1.3333333333333333</v>
      </c>
      <c r="BR16" s="120">
        <f t="shared" si="35"/>
        <v>1.3333333333333333</v>
      </c>
      <c r="BS16" s="120">
        <f t="shared" si="35"/>
        <v>1.3333333333333333</v>
      </c>
      <c r="BT16" s="120">
        <f t="shared" si="35"/>
        <v>1.3333333333333333</v>
      </c>
      <c r="BU16" s="120">
        <f t="shared" si="35"/>
        <v>1.3333333333333333</v>
      </c>
      <c r="BV16" s="120">
        <f t="shared" si="35"/>
        <v>1.3333333333333333</v>
      </c>
      <c r="BW16" s="120">
        <f t="shared" si="35"/>
        <v>1.3333333333333333</v>
      </c>
      <c r="BX16" s="120">
        <f t="shared" si="35"/>
        <v>1.3333333333333333</v>
      </c>
      <c r="BY16" s="120">
        <f t="shared" si="35"/>
        <v>44.444444444444443</v>
      </c>
      <c r="BZ16" s="120">
        <f t="shared" si="35"/>
        <v>177.77777777777777</v>
      </c>
      <c r="CA16" s="120">
        <f t="shared" si="35"/>
        <v>400</v>
      </c>
      <c r="CB16" s="120">
        <f t="shared" si="35"/>
        <v>711.11111111111109</v>
      </c>
      <c r="CC16" s="120">
        <f t="shared" si="35"/>
        <v>1111.1111111111111</v>
      </c>
      <c r="CD16" s="120">
        <f t="shared" si="35"/>
        <v>1600</v>
      </c>
      <c r="CE16" s="120">
        <f t="shared" si="35"/>
        <v>2177.7777777777778</v>
      </c>
      <c r="CF16" s="120">
        <f t="shared" si="35"/>
        <v>2844.4444444444443</v>
      </c>
      <c r="CG16" s="120">
        <f t="shared" si="190"/>
        <v>0.03</v>
      </c>
      <c r="CH16" s="120">
        <f t="shared" si="36"/>
        <v>7.4999999999999997E-3</v>
      </c>
      <c r="CI16" s="120">
        <f t="shared" si="36"/>
        <v>3.3333333333333335E-3</v>
      </c>
      <c r="CJ16" s="120">
        <f t="shared" si="36"/>
        <v>1.8749999999999999E-3</v>
      </c>
      <c r="CK16" s="120">
        <f t="shared" si="36"/>
        <v>1.1999999999999999E-3</v>
      </c>
      <c r="CL16" s="120">
        <f t="shared" si="36"/>
        <v>8.3333333333333339E-4</v>
      </c>
      <c r="CM16" s="120">
        <f t="shared" si="36"/>
        <v>6.1224489795918364E-4</v>
      </c>
      <c r="CN16" s="120">
        <f t="shared" si="36"/>
        <v>4.6874999999999998E-4</v>
      </c>
      <c r="CO16" s="94">
        <f t="shared" si="37"/>
        <v>62.721846666666664</v>
      </c>
      <c r="CP16" s="94">
        <f t="shared" si="38"/>
        <v>237.63984666666667</v>
      </c>
      <c r="CQ16" s="94">
        <f t="shared" si="39"/>
        <v>529.16984666666667</v>
      </c>
      <c r="CR16" s="94">
        <f t="shared" si="40"/>
        <v>937.31184666666672</v>
      </c>
      <c r="CS16" s="94">
        <f t="shared" si="41"/>
        <v>1462.0658466666666</v>
      </c>
      <c r="CT16" s="94">
        <f t="shared" si="42"/>
        <v>2103.4318466666668</v>
      </c>
      <c r="CU16" s="94">
        <f t="shared" si="43"/>
        <v>2861.4098466666669</v>
      </c>
      <c r="CV16" s="94">
        <f t="shared" si="44"/>
        <v>3735.9998466666666</v>
      </c>
      <c r="CW16" s="94">
        <f t="shared" si="45"/>
        <v>62.721846666666664</v>
      </c>
      <c r="CX16" s="94">
        <f t="shared" si="46"/>
        <v>237.63984666666667</v>
      </c>
      <c r="CY16" s="94">
        <f t="shared" si="47"/>
        <v>529.16984666666667</v>
      </c>
      <c r="CZ16" s="94">
        <f t="shared" si="48"/>
        <v>937.31184666666672</v>
      </c>
      <c r="DA16" s="94">
        <f t="shared" si="49"/>
        <v>1462.0658466666666</v>
      </c>
      <c r="DB16" s="94">
        <f t="shared" si="50"/>
        <v>2103.4318466666668</v>
      </c>
      <c r="DC16" s="94">
        <f t="shared" si="51"/>
        <v>2861.4098466666669</v>
      </c>
      <c r="DD16" s="94">
        <f t="shared" si="52"/>
        <v>3735.9998466666666</v>
      </c>
      <c r="DE16" s="11">
        <f t="shared" si="53"/>
        <v>47.107831111111111</v>
      </c>
      <c r="DF16" s="11">
        <f t="shared" si="54"/>
        <v>180.35116444444444</v>
      </c>
      <c r="DG16" s="11">
        <f t="shared" si="55"/>
        <v>402.55671999999998</v>
      </c>
      <c r="DH16" s="11">
        <f t="shared" si="56"/>
        <v>713.66199777777774</v>
      </c>
      <c r="DI16" s="11">
        <f t="shared" si="57"/>
        <v>1113.6592977777777</v>
      </c>
      <c r="DJ16" s="11">
        <f t="shared" si="58"/>
        <v>1602.5467200000001</v>
      </c>
      <c r="DK16" s="11">
        <f t="shared" si="59"/>
        <v>2180.3236134240365</v>
      </c>
      <c r="DL16" s="11">
        <f t="shared" si="60"/>
        <v>2846.989706111111</v>
      </c>
      <c r="DM16" s="94">
        <f t="shared" si="61"/>
        <v>47.107831111111111</v>
      </c>
      <c r="DN16" s="94">
        <f t="shared" si="62"/>
        <v>180.35116444444444</v>
      </c>
      <c r="DO16" s="94">
        <f t="shared" si="63"/>
        <v>402.55671999999998</v>
      </c>
      <c r="DP16" s="94">
        <f t="shared" si="64"/>
        <v>713.66199777777774</v>
      </c>
      <c r="DQ16" s="94">
        <f t="shared" si="65"/>
        <v>1113.6592977777777</v>
      </c>
      <c r="DR16" s="94">
        <f t="shared" si="66"/>
        <v>1602.5467200000001</v>
      </c>
      <c r="DS16" s="94">
        <f t="shared" si="67"/>
        <v>2180.3236134240365</v>
      </c>
      <c r="DT16" s="94">
        <f t="shared" si="68"/>
        <v>2846.989706111111</v>
      </c>
      <c r="DU16" s="94">
        <f t="shared" si="69"/>
        <v>23.305763940740739</v>
      </c>
      <c r="DV16" s="94">
        <f t="shared" si="70"/>
        <v>78.714559962962966</v>
      </c>
      <c r="DW16" s="94">
        <f t="shared" si="71"/>
        <v>171.11799955555557</v>
      </c>
      <c r="DX16" s="94">
        <f t="shared" si="72"/>
        <v>300.49009230185186</v>
      </c>
      <c r="DY16" s="94">
        <f t="shared" si="73"/>
        <v>466.82763618251852</v>
      </c>
      <c r="DZ16" s="94">
        <f t="shared" si="74"/>
        <v>670.12984108888895</v>
      </c>
      <c r="EA16" s="94">
        <f t="shared" si="75"/>
        <v>910.39643629629643</v>
      </c>
      <c r="EB16" s="94">
        <f t="shared" si="76"/>
        <v>1187.6273087199074</v>
      </c>
      <c r="EC16" s="94">
        <f t="shared" si="77"/>
        <v>23.305763940740743</v>
      </c>
      <c r="ED16" s="94">
        <f t="shared" si="78"/>
        <v>78.714559962962966</v>
      </c>
      <c r="EE16" s="94">
        <f t="shared" si="79"/>
        <v>171.11799955555557</v>
      </c>
      <c r="EF16" s="94">
        <f t="shared" si="80"/>
        <v>300.49009230185186</v>
      </c>
      <c r="EG16" s="94">
        <f t="shared" si="81"/>
        <v>466.82763618251852</v>
      </c>
      <c r="EH16" s="94">
        <f t="shared" si="82"/>
        <v>670.12984108888895</v>
      </c>
      <c r="EI16" s="94">
        <f t="shared" si="83"/>
        <v>910.39643629629643</v>
      </c>
      <c r="EJ16" s="94">
        <f t="shared" si="84"/>
        <v>1187.6273087199074</v>
      </c>
      <c r="EK16" s="94">
        <f t="shared" si="85"/>
        <v>23.305763940740743</v>
      </c>
      <c r="EL16" s="94">
        <f t="shared" si="86"/>
        <v>78.714559962962966</v>
      </c>
      <c r="EM16" s="94">
        <f t="shared" si="87"/>
        <v>171.11799955555557</v>
      </c>
      <c r="EN16" s="94">
        <f t="shared" si="88"/>
        <v>300.49009230185186</v>
      </c>
      <c r="EO16" s="94">
        <f t="shared" si="89"/>
        <v>466.82763618251852</v>
      </c>
      <c r="EP16" s="94">
        <f t="shared" si="90"/>
        <v>670.12984108888895</v>
      </c>
      <c r="EQ16" s="94">
        <f t="shared" si="91"/>
        <v>910.39643629629643</v>
      </c>
      <c r="ER16" s="94">
        <f t="shared" si="92"/>
        <v>1187.6273087199074</v>
      </c>
      <c r="ES16" s="94">
        <f t="shared" si="93"/>
        <v>1</v>
      </c>
      <c r="ET16" s="94">
        <f t="shared" si="94"/>
        <v>1</v>
      </c>
      <c r="EU16" s="94">
        <f t="shared" si="95"/>
        <v>1</v>
      </c>
      <c r="EV16" s="94">
        <f t="shared" si="96"/>
        <v>1</v>
      </c>
      <c r="EW16" s="94">
        <f t="shared" si="97"/>
        <v>1</v>
      </c>
      <c r="EX16" s="94">
        <f t="shared" si="98"/>
        <v>1</v>
      </c>
      <c r="EY16" s="94">
        <f t="shared" si="99"/>
        <v>1</v>
      </c>
      <c r="EZ16" s="94">
        <f t="shared" si="100"/>
        <v>1</v>
      </c>
      <c r="FA16" s="94">
        <f t="shared" si="101"/>
        <v>1</v>
      </c>
      <c r="FB16" s="94">
        <f t="shared" si="102"/>
        <v>1</v>
      </c>
      <c r="FC16" s="94">
        <f t="shared" si="103"/>
        <v>1</v>
      </c>
      <c r="FD16" s="94">
        <f t="shared" si="104"/>
        <v>1</v>
      </c>
      <c r="FE16" s="94">
        <f t="shared" si="105"/>
        <v>1</v>
      </c>
      <c r="FF16" s="94">
        <f t="shared" si="106"/>
        <v>1</v>
      </c>
      <c r="FG16" s="94">
        <f t="shared" si="107"/>
        <v>1</v>
      </c>
      <c r="FH16" s="94">
        <f t="shared" si="108"/>
        <v>1</v>
      </c>
      <c r="FI16" s="94">
        <f t="shared" si="109"/>
        <v>1</v>
      </c>
      <c r="FJ16" s="94">
        <f t="shared" si="110"/>
        <v>1</v>
      </c>
      <c r="FK16" s="94">
        <f t="shared" si="111"/>
        <v>1</v>
      </c>
      <c r="FL16" s="94">
        <f t="shared" si="112"/>
        <v>1</v>
      </c>
      <c r="FM16" s="94">
        <f t="shared" si="113"/>
        <v>1</v>
      </c>
      <c r="FN16" s="94">
        <f t="shared" si="114"/>
        <v>1</v>
      </c>
      <c r="FO16" s="94">
        <f t="shared" si="115"/>
        <v>1</v>
      </c>
      <c r="FP16" s="94">
        <f t="shared" si="116"/>
        <v>1</v>
      </c>
      <c r="FQ16" s="114">
        <f t="shared" si="117"/>
        <v>6.2702589880608199</v>
      </c>
      <c r="FR16" s="114">
        <f t="shared" si="118"/>
        <v>6.8079392901844979</v>
      </c>
      <c r="FS16" s="114">
        <f t="shared" si="119"/>
        <v>6.924554951348826</v>
      </c>
      <c r="FT16" s="114">
        <f t="shared" si="120"/>
        <v>6.9668309790458833</v>
      </c>
      <c r="FU16" s="114">
        <f t="shared" si="121"/>
        <v>6.9866642525173956</v>
      </c>
      <c r="FV16" s="114">
        <f t="shared" si="122"/>
        <v>6.9975092975492039</v>
      </c>
      <c r="FW16" s="114">
        <f t="shared" si="123"/>
        <v>7.0040729869979081</v>
      </c>
      <c r="FX16" s="114">
        <f t="shared" si="124"/>
        <v>7.008342965642389</v>
      </c>
      <c r="FY16" s="89"/>
      <c r="FZ16" s="89">
        <f t="shared" si="125"/>
        <v>6.2702589880608199</v>
      </c>
      <c r="GB16" s="120">
        <f t="shared" si="126"/>
        <v>2.2499999999999999E-2</v>
      </c>
      <c r="GC16" s="120">
        <f t="shared" si="126"/>
        <v>5.6249999999999998E-3</v>
      </c>
      <c r="GD16" s="120">
        <f t="shared" si="126"/>
        <v>2.5000000000000001E-3</v>
      </c>
      <c r="GE16" s="120">
        <f t="shared" si="126"/>
        <v>1.4062499999999999E-3</v>
      </c>
      <c r="GF16" s="120">
        <f t="shared" si="126"/>
        <v>8.9999999999999998E-4</v>
      </c>
      <c r="GG16" s="120">
        <f t="shared" si="126"/>
        <v>6.2500000000000001E-4</v>
      </c>
      <c r="GH16" s="120">
        <f t="shared" si="126"/>
        <v>4.5918367346938773E-4</v>
      </c>
      <c r="GI16" s="120">
        <f t="shared" si="126"/>
        <v>3.5156249999999999E-4</v>
      </c>
      <c r="GJ16" s="120">
        <v>1</v>
      </c>
      <c r="GK16" s="120">
        <v>1</v>
      </c>
      <c r="GL16" s="120">
        <v>1</v>
      </c>
      <c r="GM16" s="120">
        <v>1</v>
      </c>
      <c r="GN16" s="120">
        <v>1</v>
      </c>
      <c r="GO16" s="120">
        <v>1</v>
      </c>
      <c r="GP16" s="120">
        <v>1</v>
      </c>
      <c r="GQ16" s="120">
        <v>1</v>
      </c>
      <c r="GR16" s="120">
        <f t="shared" si="127"/>
        <v>44.444444444444443</v>
      </c>
      <c r="GS16" s="120">
        <f t="shared" si="128"/>
        <v>177.77777777777777</v>
      </c>
      <c r="GT16" s="120">
        <f t="shared" si="129"/>
        <v>400</v>
      </c>
      <c r="GU16" s="120">
        <f t="shared" si="130"/>
        <v>711.11111111111109</v>
      </c>
      <c r="GV16" s="120">
        <f t="shared" si="131"/>
        <v>1111.1111111111111</v>
      </c>
      <c r="GW16" s="120">
        <f t="shared" si="132"/>
        <v>1600</v>
      </c>
      <c r="GX16" s="120">
        <f t="shared" si="133"/>
        <v>2177.7777777777778</v>
      </c>
      <c r="GY16" s="120">
        <f t="shared" si="134"/>
        <v>2844.4444444444443</v>
      </c>
      <c r="GZ16" s="120">
        <f t="shared" si="135"/>
        <v>2.2499999999999999E-2</v>
      </c>
      <c r="HA16" s="120">
        <f t="shared" si="136"/>
        <v>5.6249999999999998E-3</v>
      </c>
      <c r="HB16" s="120">
        <f t="shared" si="137"/>
        <v>2.5000000000000001E-3</v>
      </c>
      <c r="HC16" s="120">
        <f t="shared" si="138"/>
        <v>1.4062499999999999E-3</v>
      </c>
      <c r="HD16" s="120">
        <f t="shared" si="139"/>
        <v>8.9999999999999998E-4</v>
      </c>
      <c r="HE16" s="120">
        <f t="shared" si="140"/>
        <v>6.2500000000000001E-4</v>
      </c>
      <c r="HF16" s="120">
        <f t="shared" si="141"/>
        <v>4.5918367346938773E-4</v>
      </c>
      <c r="HG16" s="120">
        <f t="shared" si="142"/>
        <v>3.5156249999999999E-4</v>
      </c>
      <c r="HI16" s="120">
        <f t="shared" si="143"/>
        <v>0.12</v>
      </c>
      <c r="HJ16" s="120">
        <f t="shared" si="143"/>
        <v>0.03</v>
      </c>
      <c r="HK16" s="120">
        <f t="shared" si="143"/>
        <v>1.3333333333333334E-2</v>
      </c>
      <c r="HL16" s="120">
        <f t="shared" si="143"/>
        <v>7.4999999999999997E-3</v>
      </c>
      <c r="HM16" s="120">
        <f t="shared" si="143"/>
        <v>4.7999999999999996E-3</v>
      </c>
      <c r="HN16" s="120">
        <f t="shared" si="143"/>
        <v>3.3333333333333335E-3</v>
      </c>
      <c r="HO16" s="120">
        <f t="shared" si="143"/>
        <v>2.4489795918367346E-3</v>
      </c>
      <c r="HP16" s="120">
        <f t="shared" si="143"/>
        <v>1.8749999999999999E-3</v>
      </c>
      <c r="HQ16" s="120">
        <f t="shared" si="144"/>
        <v>1.3333333333333333</v>
      </c>
      <c r="HR16" s="120">
        <f t="shared" si="144"/>
        <v>1.3333333333333333</v>
      </c>
      <c r="HS16" s="120">
        <f t="shared" si="144"/>
        <v>1.3333333333333333</v>
      </c>
      <c r="HT16" s="120">
        <f t="shared" si="144"/>
        <v>1.3333333333333333</v>
      </c>
      <c r="HU16" s="120">
        <f t="shared" si="144"/>
        <v>1.3333333333333333</v>
      </c>
      <c r="HV16" s="120">
        <f t="shared" si="144"/>
        <v>1.3333333333333333</v>
      </c>
      <c r="HW16" s="120">
        <f t="shared" si="144"/>
        <v>1.3333333333333333</v>
      </c>
      <c r="HX16" s="120">
        <f t="shared" si="144"/>
        <v>1.3333333333333333</v>
      </c>
      <c r="HY16" s="120">
        <f t="shared" si="145"/>
        <v>44.444444444444443</v>
      </c>
      <c r="HZ16" s="120">
        <f t="shared" si="146"/>
        <v>177.77777777777777</v>
      </c>
      <c r="IA16" s="120">
        <f t="shared" si="147"/>
        <v>400</v>
      </c>
      <c r="IB16" s="120">
        <f t="shared" si="148"/>
        <v>711.11111111111109</v>
      </c>
      <c r="IC16" s="120">
        <f t="shared" si="149"/>
        <v>1111.1111111111111</v>
      </c>
      <c r="ID16" s="120">
        <f t="shared" si="150"/>
        <v>1600</v>
      </c>
      <c r="IE16" s="120">
        <f t="shared" si="151"/>
        <v>2177.7777777777778</v>
      </c>
      <c r="IF16" s="120">
        <f t="shared" si="152"/>
        <v>2844.4444444444443</v>
      </c>
      <c r="IG16" s="120">
        <f t="shared" si="153"/>
        <v>0.03</v>
      </c>
      <c r="IH16" s="120">
        <f t="shared" si="154"/>
        <v>7.4999999999999997E-3</v>
      </c>
      <c r="II16" s="120">
        <f t="shared" si="155"/>
        <v>3.3333333333333335E-3</v>
      </c>
      <c r="IJ16" s="120">
        <f t="shared" si="156"/>
        <v>1.8749999999999999E-3</v>
      </c>
      <c r="IK16" s="120">
        <f t="shared" si="157"/>
        <v>1.1999999999999999E-3</v>
      </c>
      <c r="IL16" s="120">
        <f t="shared" si="158"/>
        <v>8.3333333333333339E-4</v>
      </c>
      <c r="IM16" s="120">
        <f t="shared" si="159"/>
        <v>6.1224489795918364E-4</v>
      </c>
      <c r="IN16" s="120">
        <f t="shared" si="160"/>
        <v>4.6874999999999998E-4</v>
      </c>
      <c r="IO16" s="10"/>
      <c r="IP16" s="120">
        <f t="shared" si="161"/>
        <v>1.6875000000000001E-2</v>
      </c>
      <c r="IQ16" s="120">
        <f t="shared" si="162"/>
        <v>4.4999999999999997E-3</v>
      </c>
      <c r="IR16" s="120">
        <f t="shared" si="162"/>
        <v>2.2499999999999998E-3</v>
      </c>
      <c r="IS16" s="120">
        <f t="shared" si="162"/>
        <v>1.3235294117647058E-3</v>
      </c>
      <c r="IT16" s="120">
        <f t="shared" si="162"/>
        <v>8.6538461538461541E-4</v>
      </c>
      <c r="IU16" s="120">
        <f t="shared" si="162"/>
        <v>6.0810810810810808E-4</v>
      </c>
      <c r="IV16" s="120">
        <f t="shared" si="162"/>
        <v>4.4999999999999999E-4</v>
      </c>
      <c r="IW16" s="120">
        <f t="shared" si="162"/>
        <v>3.4615384615384613E-4</v>
      </c>
      <c r="IX16" s="120">
        <v>1</v>
      </c>
      <c r="IY16" s="120">
        <v>1</v>
      </c>
      <c r="IZ16" s="120">
        <v>1</v>
      </c>
      <c r="JA16" s="120">
        <v>1</v>
      </c>
      <c r="JB16" s="120">
        <v>1</v>
      </c>
      <c r="JC16" s="120">
        <v>1</v>
      </c>
      <c r="JD16" s="120">
        <v>1</v>
      </c>
      <c r="JE16" s="120">
        <v>1</v>
      </c>
      <c r="JF16" s="120">
        <f t="shared" si="163"/>
        <v>177.77777777777777</v>
      </c>
      <c r="JG16" s="120">
        <f t="shared" si="164"/>
        <v>364.4444444444444</v>
      </c>
      <c r="JH16" s="120">
        <f t="shared" si="164"/>
        <v>604.44444444444446</v>
      </c>
      <c r="JI16" s="120">
        <f t="shared" si="164"/>
        <v>922.87581699346401</v>
      </c>
      <c r="JJ16" s="120">
        <f t="shared" si="164"/>
        <v>1326.4957264957266</v>
      </c>
      <c r="JK16" s="120">
        <f t="shared" si="164"/>
        <v>1817.4174174174175</v>
      </c>
      <c r="JL16" s="120">
        <f t="shared" si="164"/>
        <v>2396.4444444444443</v>
      </c>
      <c r="JM16" s="120">
        <f t="shared" si="164"/>
        <v>3063.931623931624</v>
      </c>
      <c r="JN16" s="120">
        <f t="shared" si="165"/>
        <v>1.6875000000000001E-2</v>
      </c>
      <c r="JO16" s="120">
        <f t="shared" si="166"/>
        <v>4.4999999999999997E-3</v>
      </c>
      <c r="JP16" s="120">
        <f t="shared" si="167"/>
        <v>2.2499999999999998E-3</v>
      </c>
      <c r="JQ16" s="120">
        <f t="shared" si="168"/>
        <v>1.3235294117647058E-3</v>
      </c>
      <c r="JR16" s="120">
        <f t="shared" si="169"/>
        <v>8.6538461538461541E-4</v>
      </c>
      <c r="JS16" s="120">
        <f t="shared" si="170"/>
        <v>6.0810810810810808E-4</v>
      </c>
      <c r="JT16" s="120">
        <f t="shared" si="171"/>
        <v>4.4999999999999999E-4</v>
      </c>
      <c r="JU16" s="120">
        <f t="shared" si="172"/>
        <v>3.4615384615384613E-4</v>
      </c>
      <c r="JW16" s="120">
        <f t="shared" si="173"/>
        <v>0.09</v>
      </c>
      <c r="JX16" s="120">
        <f t="shared" si="174"/>
        <v>2.4E-2</v>
      </c>
      <c r="JY16" s="120">
        <f t="shared" si="174"/>
        <v>1.2E-2</v>
      </c>
      <c r="JZ16" s="120">
        <f t="shared" si="174"/>
        <v>7.058823529411765E-3</v>
      </c>
      <c r="KA16" s="120">
        <f t="shared" si="174"/>
        <v>4.6153846153846158E-3</v>
      </c>
      <c r="KB16" s="120">
        <f t="shared" si="174"/>
        <v>3.2432432432432431E-3</v>
      </c>
      <c r="KC16" s="120">
        <f t="shared" si="174"/>
        <v>2.3999999999999998E-3</v>
      </c>
      <c r="KD16" s="120">
        <f t="shared" si="174"/>
        <v>1.8461538461538461E-3</v>
      </c>
      <c r="KE16" s="120">
        <f t="shared" si="175"/>
        <v>1.3333333333333333</v>
      </c>
      <c r="KF16" s="120">
        <f t="shared" si="175"/>
        <v>1.3333333333333333</v>
      </c>
      <c r="KG16" s="120">
        <f t="shared" si="175"/>
        <v>1.3333333333333333</v>
      </c>
      <c r="KH16" s="120">
        <f t="shared" si="175"/>
        <v>1.3333333333333333</v>
      </c>
      <c r="KI16" s="120">
        <f t="shared" si="175"/>
        <v>1.3333333333333333</v>
      </c>
      <c r="KJ16" s="120">
        <f t="shared" si="175"/>
        <v>1.3333333333333333</v>
      </c>
      <c r="KK16" s="120">
        <f t="shared" si="175"/>
        <v>1.3333333333333333</v>
      </c>
      <c r="KL16" s="120">
        <f t="shared" si="175"/>
        <v>1.3333333333333333</v>
      </c>
      <c r="KM16" s="120">
        <f t="shared" si="176"/>
        <v>177.77777777777777</v>
      </c>
      <c r="KN16" s="120">
        <f t="shared" si="177"/>
        <v>364.4444444444444</v>
      </c>
      <c r="KO16" s="120">
        <f t="shared" si="177"/>
        <v>604.44444444444446</v>
      </c>
      <c r="KP16" s="120">
        <f t="shared" si="177"/>
        <v>922.87581699346401</v>
      </c>
      <c r="KQ16" s="120">
        <f t="shared" si="177"/>
        <v>1326.4957264957266</v>
      </c>
      <c r="KR16" s="120">
        <f t="shared" si="177"/>
        <v>1817.4174174174175</v>
      </c>
      <c r="KS16" s="120">
        <f t="shared" si="177"/>
        <v>2396.4444444444443</v>
      </c>
      <c r="KT16" s="120">
        <f t="shared" si="177"/>
        <v>3063.931623931624</v>
      </c>
      <c r="KU16" s="120">
        <f t="shared" si="178"/>
        <v>2.2499999999999999E-2</v>
      </c>
      <c r="KV16" s="120">
        <f t="shared" si="179"/>
        <v>6.0000000000000001E-3</v>
      </c>
      <c r="KW16" s="120">
        <f t="shared" si="180"/>
        <v>3.0000000000000001E-3</v>
      </c>
      <c r="KX16" s="120">
        <f t="shared" si="181"/>
        <v>1.7647058823529412E-3</v>
      </c>
      <c r="KY16" s="120">
        <f t="shared" si="182"/>
        <v>1.153846153846154E-3</v>
      </c>
      <c r="KZ16" s="120">
        <f t="shared" si="183"/>
        <v>8.1081081081081077E-4</v>
      </c>
      <c r="LA16" s="120">
        <f t="shared" si="184"/>
        <v>5.9999999999999995E-4</v>
      </c>
      <c r="LB16" s="120">
        <f t="shared" si="185"/>
        <v>4.6153846153846153E-4</v>
      </c>
      <c r="LD16" s="94">
        <v>0.15</v>
      </c>
      <c r="LE16" s="18">
        <f t="shared" si="186"/>
        <v>47.082376142287785</v>
      </c>
      <c r="LF16" s="18">
        <f t="shared" si="186"/>
        <v>14.341007931541293</v>
      </c>
      <c r="LG16" s="18">
        <f t="shared" si="186"/>
        <v>8.4451375726376732</v>
      </c>
      <c r="LH16" s="18">
        <f t="shared" si="186"/>
        <v>4.6449426049001801</v>
      </c>
      <c r="LI16" s="18">
        <f t="shared" si="186"/>
        <v>2.4418643314221318</v>
      </c>
      <c r="LJ16" s="18">
        <f t="shared" si="186"/>
        <v>1.2499650094401249</v>
      </c>
      <c r="LK16" s="18">
        <f t="shared" si="186"/>
        <v>1.0001096425952769</v>
      </c>
      <c r="LL16" s="18"/>
      <c r="LM16" s="94">
        <v>0.15</v>
      </c>
      <c r="LN16" s="18">
        <v>46.30706139815603</v>
      </c>
      <c r="LO16" s="18">
        <v>14.197093448514975</v>
      </c>
      <c r="LP16" s="18">
        <v>8.3700430546333635</v>
      </c>
      <c r="LQ16" s="18">
        <v>4.6070296191499533</v>
      </c>
      <c r="LR16" s="18">
        <v>2.4229578446225357</v>
      </c>
      <c r="LS16" s="18">
        <v>1.2438750207913194</v>
      </c>
      <c r="LT16" s="18">
        <v>0.99999245389122982</v>
      </c>
      <c r="LU16" s="18">
        <v>47.082376142287785</v>
      </c>
      <c r="LV16" s="18">
        <v>14.341007931541293</v>
      </c>
      <c r="LW16" s="18">
        <v>8.4451375726376732</v>
      </c>
      <c r="LX16" s="18">
        <v>4.6449426049001801</v>
      </c>
      <c r="LY16" s="18">
        <v>2.4418643314221318</v>
      </c>
      <c r="LZ16" s="18">
        <v>1.2499650094401249</v>
      </c>
      <c r="MA16" s="18">
        <v>1.0001096425952769</v>
      </c>
      <c r="MB16" s="18">
        <v>176.70724105757077</v>
      </c>
      <c r="MC16" s="18">
        <v>18.201913029451628</v>
      </c>
      <c r="MD16" s="18">
        <v>9.5876627513343546</v>
      </c>
      <c r="ME16" s="18">
        <v>4.9390520031120904</v>
      </c>
      <c r="MF16" s="18">
        <v>2.4939693685960904</v>
      </c>
      <c r="MG16" s="18">
        <v>1.2498290650749857</v>
      </c>
      <c r="MH16" s="18">
        <v>1.0000121983823937</v>
      </c>
      <c r="MI16" s="18">
        <v>177.4488733614881</v>
      </c>
      <c r="MJ16" s="18">
        <v>18.290173910406097</v>
      </c>
      <c r="MK16" s="18">
        <v>9.6368806175359172</v>
      </c>
      <c r="ML16" s="18">
        <v>4.9627397016265489</v>
      </c>
      <c r="MM16" s="18">
        <v>2.4970376340272269</v>
      </c>
      <c r="MN16" s="18">
        <v>1.2499717303965299</v>
      </c>
      <c r="MO16" s="18">
        <v>1.0000126254249304</v>
      </c>
      <c r="MP16" s="1"/>
      <c r="MQ16" s="1"/>
      <c r="MR16" s="1"/>
      <c r="MS16" s="1"/>
    </row>
    <row r="17" spans="2:357" s="4" customFormat="1" ht="13.8" x14ac:dyDescent="0.3">
      <c r="B17" s="4" t="s">
        <v>112</v>
      </c>
      <c r="C17"/>
      <c r="E17" s="4" t="s">
        <v>108</v>
      </c>
      <c r="H17" s="4" t="s">
        <v>109</v>
      </c>
      <c r="M17" s="6"/>
      <c r="N17" s="6"/>
      <c r="O17" s="6"/>
      <c r="P17" s="6"/>
      <c r="Q17" s="6"/>
      <c r="R17" s="6"/>
      <c r="S17" s="7"/>
      <c r="T17" s="6"/>
      <c r="U17" s="5"/>
      <c r="V17" s="5">
        <f>V18</f>
        <v>0.7</v>
      </c>
      <c r="W17" s="5">
        <v>0</v>
      </c>
      <c r="X17" s="127">
        <v>2</v>
      </c>
      <c r="Y17" s="127">
        <v>10</v>
      </c>
      <c r="Z17" s="39">
        <f t="shared" si="2"/>
        <v>0.02</v>
      </c>
      <c r="AA17" s="39">
        <f t="shared" si="3"/>
        <v>10000000</v>
      </c>
      <c r="AB17" s="39">
        <f t="shared" si="4"/>
        <v>10000000</v>
      </c>
      <c r="AC17" s="98">
        <f t="shared" si="5"/>
        <v>3500000</v>
      </c>
      <c r="AD17" s="41">
        <f t="shared" si="6"/>
        <v>0.33</v>
      </c>
      <c r="AE17" s="41">
        <f t="shared" si="7"/>
        <v>0.33</v>
      </c>
      <c r="AF17" s="40">
        <f t="shared" si="8"/>
        <v>1.4999999999999999E-2</v>
      </c>
      <c r="AG17" s="39">
        <f t="shared" si="9"/>
        <v>10000000</v>
      </c>
      <c r="AH17" s="39">
        <f t="shared" si="10"/>
        <v>10000000</v>
      </c>
      <c r="AI17" s="98">
        <f t="shared" si="11"/>
        <v>3500000</v>
      </c>
      <c r="AJ17" s="41">
        <f t="shared" si="12"/>
        <v>0.33</v>
      </c>
      <c r="AK17" s="41">
        <f t="shared" si="13"/>
        <v>0.33</v>
      </c>
      <c r="AL17" s="41">
        <f t="shared" si="14"/>
        <v>0.15</v>
      </c>
      <c r="AM17" s="39">
        <f t="shared" si="15"/>
        <v>16000</v>
      </c>
      <c r="AN17" s="39">
        <f t="shared" si="16"/>
        <v>10000</v>
      </c>
      <c r="AO17" s="39">
        <f t="shared" si="17"/>
        <v>10000</v>
      </c>
      <c r="AP17" s="41">
        <f t="shared" si="18"/>
        <v>0.03</v>
      </c>
      <c r="AQ17" s="41">
        <f t="shared" si="19"/>
        <v>0.03</v>
      </c>
      <c r="AR17" s="4">
        <f t="shared" si="20"/>
        <v>0.16750000000000001</v>
      </c>
      <c r="AS17" s="11">
        <f t="shared" si="21"/>
        <v>0.2</v>
      </c>
      <c r="AT17" s="13">
        <f t="shared" si="22"/>
        <v>2698.7110633727179</v>
      </c>
      <c r="AU17" s="17">
        <f t="shared" si="187"/>
        <v>0.14240255159723011</v>
      </c>
      <c r="AV17" s="11">
        <f t="shared" si="23"/>
        <v>0.5714285714285714</v>
      </c>
      <c r="AW17" s="10">
        <f t="shared" si="24"/>
        <v>1</v>
      </c>
      <c r="AX17" s="10">
        <f t="shared" si="25"/>
        <v>0.8911</v>
      </c>
      <c r="AY17" s="10">
        <f t="shared" si="26"/>
        <v>224441.70126809561</v>
      </c>
      <c r="AZ17" s="10">
        <f t="shared" si="188"/>
        <v>1</v>
      </c>
      <c r="BA17" s="10">
        <f t="shared" si="27"/>
        <v>0.31188500000000002</v>
      </c>
      <c r="BB17" s="10">
        <f t="shared" si="28"/>
        <v>0.95377000000000001</v>
      </c>
      <c r="BC17" s="10">
        <f t="shared" si="29"/>
        <v>0.99909999999999999</v>
      </c>
      <c r="BD17" s="10">
        <f t="shared" si="30"/>
        <v>0.8911</v>
      </c>
      <c r="BE17" s="10">
        <f t="shared" si="31"/>
        <v>168331.27595107173</v>
      </c>
      <c r="BF17" s="10">
        <f t="shared" si="32"/>
        <v>1</v>
      </c>
      <c r="BG17" s="10">
        <f t="shared" si="33"/>
        <v>0.31188500000000002</v>
      </c>
      <c r="BH17" s="10">
        <f t="shared" si="34"/>
        <v>0.95377000000000001</v>
      </c>
      <c r="BI17" s="120">
        <f t="shared" si="189"/>
        <v>0.21333333333333335</v>
      </c>
      <c r="BJ17" s="120">
        <f t="shared" si="35"/>
        <v>5.3333333333333337E-2</v>
      </c>
      <c r="BK17" s="120">
        <f t="shared" si="35"/>
        <v>2.3703703703703703E-2</v>
      </c>
      <c r="BL17" s="120">
        <f t="shared" si="35"/>
        <v>1.3333333333333334E-2</v>
      </c>
      <c r="BM17" s="120">
        <f t="shared" si="35"/>
        <v>8.5333333333333337E-3</v>
      </c>
      <c r="BN17" s="120">
        <f t="shared" si="35"/>
        <v>5.9259259259259256E-3</v>
      </c>
      <c r="BO17" s="120">
        <f t="shared" si="35"/>
        <v>4.3537414965986393E-3</v>
      </c>
      <c r="BP17" s="120">
        <f t="shared" si="35"/>
        <v>3.3333333333333335E-3</v>
      </c>
      <c r="BQ17" s="120">
        <f t="shared" si="35"/>
        <v>1.3333333333333333</v>
      </c>
      <c r="BR17" s="120">
        <f t="shared" si="35"/>
        <v>1.3333333333333333</v>
      </c>
      <c r="BS17" s="120">
        <f t="shared" si="35"/>
        <v>1.3333333333333333</v>
      </c>
      <c r="BT17" s="120">
        <f t="shared" si="35"/>
        <v>1.3333333333333333</v>
      </c>
      <c r="BU17" s="120">
        <f t="shared" si="35"/>
        <v>1.3333333333333333</v>
      </c>
      <c r="BV17" s="120">
        <f t="shared" si="35"/>
        <v>1.3333333333333333</v>
      </c>
      <c r="BW17" s="120">
        <f t="shared" si="35"/>
        <v>1.3333333333333333</v>
      </c>
      <c r="BX17" s="120">
        <f t="shared" si="35"/>
        <v>1.3333333333333333</v>
      </c>
      <c r="BY17" s="120">
        <f t="shared" si="35"/>
        <v>25</v>
      </c>
      <c r="BZ17" s="120">
        <f t="shared" si="35"/>
        <v>100</v>
      </c>
      <c r="CA17" s="120">
        <f t="shared" si="35"/>
        <v>225</v>
      </c>
      <c r="CB17" s="120">
        <f t="shared" si="35"/>
        <v>400</v>
      </c>
      <c r="CC17" s="120">
        <f t="shared" si="35"/>
        <v>625</v>
      </c>
      <c r="CD17" s="120">
        <f t="shared" si="35"/>
        <v>900</v>
      </c>
      <c r="CE17" s="120">
        <f t="shared" si="35"/>
        <v>1225</v>
      </c>
      <c r="CF17" s="120">
        <f t="shared" si="35"/>
        <v>1600</v>
      </c>
      <c r="CG17" s="120">
        <f t="shared" si="190"/>
        <v>5.3333333333333337E-2</v>
      </c>
      <c r="CH17" s="120">
        <f t="shared" si="36"/>
        <v>1.3333333333333334E-2</v>
      </c>
      <c r="CI17" s="120">
        <f t="shared" si="36"/>
        <v>5.9259259259259256E-3</v>
      </c>
      <c r="CJ17" s="120">
        <f t="shared" si="36"/>
        <v>3.3333333333333335E-3</v>
      </c>
      <c r="CK17" s="120">
        <f t="shared" si="36"/>
        <v>2.1333333333333334E-3</v>
      </c>
      <c r="CL17" s="120">
        <f t="shared" si="36"/>
        <v>1.4814814814814814E-3</v>
      </c>
      <c r="CM17" s="120">
        <f t="shared" si="36"/>
        <v>1.0884353741496598E-3</v>
      </c>
      <c r="CN17" s="120">
        <f t="shared" si="36"/>
        <v>8.3333333333333339E-4</v>
      </c>
      <c r="CO17" s="94">
        <f t="shared" si="37"/>
        <v>37.212971666666668</v>
      </c>
      <c r="CP17" s="94">
        <f t="shared" si="38"/>
        <v>135.60434666666666</v>
      </c>
      <c r="CQ17" s="94">
        <f t="shared" si="39"/>
        <v>299.58997166666666</v>
      </c>
      <c r="CR17" s="94">
        <f t="shared" si="40"/>
        <v>529.16984666666667</v>
      </c>
      <c r="CS17" s="94">
        <f t="shared" si="41"/>
        <v>824.34397166666668</v>
      </c>
      <c r="CT17" s="94">
        <f t="shared" si="42"/>
        <v>1185.1123466666668</v>
      </c>
      <c r="CU17" s="94">
        <f t="shared" si="43"/>
        <v>1611.4749716666665</v>
      </c>
      <c r="CV17" s="94">
        <f t="shared" si="44"/>
        <v>2103.4318466666668</v>
      </c>
      <c r="CW17" s="94">
        <f t="shared" si="45"/>
        <v>37.212971666666668</v>
      </c>
      <c r="CX17" s="94">
        <f t="shared" si="46"/>
        <v>135.60434666666666</v>
      </c>
      <c r="CY17" s="94">
        <f t="shared" si="47"/>
        <v>299.58997166666666</v>
      </c>
      <c r="CZ17" s="94">
        <f t="shared" si="48"/>
        <v>529.16984666666667</v>
      </c>
      <c r="DA17" s="94">
        <f t="shared" si="49"/>
        <v>824.34397166666668</v>
      </c>
      <c r="DB17" s="94">
        <f t="shared" si="50"/>
        <v>1185.1123466666668</v>
      </c>
      <c r="DC17" s="94">
        <f t="shared" si="51"/>
        <v>1611.4749716666665</v>
      </c>
      <c r="DD17" s="94">
        <f t="shared" si="52"/>
        <v>2103.4318466666668</v>
      </c>
      <c r="DE17" s="11">
        <f t="shared" si="53"/>
        <v>27.756720000000001</v>
      </c>
      <c r="DF17" s="11">
        <f t="shared" si="54"/>
        <v>102.59672</v>
      </c>
      <c r="DG17" s="11">
        <f t="shared" si="55"/>
        <v>227.56709037037038</v>
      </c>
      <c r="DH17" s="11">
        <f t="shared" si="56"/>
        <v>402.55671999999998</v>
      </c>
      <c r="DI17" s="11">
        <f t="shared" si="57"/>
        <v>627.55192</v>
      </c>
      <c r="DJ17" s="11">
        <f t="shared" si="58"/>
        <v>902.54931259259263</v>
      </c>
      <c r="DK17" s="11">
        <f t="shared" si="59"/>
        <v>1227.5477404081632</v>
      </c>
      <c r="DL17" s="11">
        <f t="shared" si="60"/>
        <v>1602.5467200000001</v>
      </c>
      <c r="DM17" s="94">
        <f t="shared" si="61"/>
        <v>27.756720000000001</v>
      </c>
      <c r="DN17" s="94">
        <f t="shared" si="62"/>
        <v>102.59672</v>
      </c>
      <c r="DO17" s="94">
        <f t="shared" si="63"/>
        <v>227.56709037037038</v>
      </c>
      <c r="DP17" s="94">
        <f t="shared" si="64"/>
        <v>402.55671999999998</v>
      </c>
      <c r="DQ17" s="94">
        <f t="shared" si="65"/>
        <v>627.55192</v>
      </c>
      <c r="DR17" s="94">
        <f t="shared" si="66"/>
        <v>902.54931259259263</v>
      </c>
      <c r="DS17" s="94">
        <f t="shared" si="67"/>
        <v>1227.5477404081632</v>
      </c>
      <c r="DT17" s="94">
        <f t="shared" si="68"/>
        <v>1602.5467200000001</v>
      </c>
      <c r="DU17" s="94">
        <f t="shared" si="69"/>
        <v>15.258668888888888</v>
      </c>
      <c r="DV17" s="94">
        <f t="shared" si="70"/>
        <v>46.380633422222225</v>
      </c>
      <c r="DW17" s="94">
        <f t="shared" si="71"/>
        <v>98.349145372839502</v>
      </c>
      <c r="DX17" s="94">
        <f t="shared" si="72"/>
        <v>171.11799955555557</v>
      </c>
      <c r="DY17" s="94">
        <f t="shared" si="73"/>
        <v>264.68150349155553</v>
      </c>
      <c r="DZ17" s="94">
        <f t="shared" si="74"/>
        <v>379.03825254320986</v>
      </c>
      <c r="EA17" s="94">
        <f t="shared" si="75"/>
        <v>514.18776542222224</v>
      </c>
      <c r="EB17" s="94">
        <f t="shared" si="76"/>
        <v>670.12984108888895</v>
      </c>
      <c r="EC17" s="94">
        <f t="shared" si="77"/>
        <v>15.258668888888892</v>
      </c>
      <c r="ED17" s="94">
        <f t="shared" si="78"/>
        <v>46.380633422222225</v>
      </c>
      <c r="EE17" s="94">
        <f t="shared" si="79"/>
        <v>98.349145372839516</v>
      </c>
      <c r="EF17" s="94">
        <f t="shared" si="80"/>
        <v>171.11799955555557</v>
      </c>
      <c r="EG17" s="94">
        <f t="shared" si="81"/>
        <v>264.68150349155559</v>
      </c>
      <c r="EH17" s="94">
        <f t="shared" si="82"/>
        <v>379.03825254320992</v>
      </c>
      <c r="EI17" s="94">
        <f t="shared" si="83"/>
        <v>514.18776542222224</v>
      </c>
      <c r="EJ17" s="94">
        <f t="shared" si="84"/>
        <v>670.12984108888895</v>
      </c>
      <c r="EK17" s="94">
        <f t="shared" si="85"/>
        <v>15.258668888888892</v>
      </c>
      <c r="EL17" s="94">
        <f t="shared" si="86"/>
        <v>46.380633422222225</v>
      </c>
      <c r="EM17" s="94">
        <f t="shared" si="87"/>
        <v>98.349145372839516</v>
      </c>
      <c r="EN17" s="94">
        <f t="shared" si="88"/>
        <v>171.11799955555557</v>
      </c>
      <c r="EO17" s="94">
        <f t="shared" si="89"/>
        <v>264.68150349155559</v>
      </c>
      <c r="EP17" s="94">
        <f t="shared" si="90"/>
        <v>379.03825254320992</v>
      </c>
      <c r="EQ17" s="94">
        <f t="shared" si="91"/>
        <v>514.18776542222224</v>
      </c>
      <c r="ER17" s="94">
        <f t="shared" si="92"/>
        <v>670.12984108888895</v>
      </c>
      <c r="ES17" s="94">
        <f t="shared" si="93"/>
        <v>1</v>
      </c>
      <c r="ET17" s="94">
        <f t="shared" si="94"/>
        <v>1</v>
      </c>
      <c r="EU17" s="94">
        <f t="shared" si="95"/>
        <v>1</v>
      </c>
      <c r="EV17" s="94">
        <f t="shared" si="96"/>
        <v>1</v>
      </c>
      <c r="EW17" s="94">
        <f t="shared" si="97"/>
        <v>1</v>
      </c>
      <c r="EX17" s="94">
        <f t="shared" si="98"/>
        <v>1</v>
      </c>
      <c r="EY17" s="94">
        <f t="shared" si="99"/>
        <v>1</v>
      </c>
      <c r="EZ17" s="94">
        <f t="shared" si="100"/>
        <v>1</v>
      </c>
      <c r="FA17" s="94">
        <f t="shared" si="101"/>
        <v>0.99999999999999978</v>
      </c>
      <c r="FB17" s="94">
        <f t="shared" si="102"/>
        <v>1</v>
      </c>
      <c r="FC17" s="94">
        <f t="shared" si="103"/>
        <v>1</v>
      </c>
      <c r="FD17" s="94">
        <f t="shared" si="104"/>
        <v>1</v>
      </c>
      <c r="FE17" s="94">
        <f t="shared" si="105"/>
        <v>0.99999999999999978</v>
      </c>
      <c r="FF17" s="94">
        <f t="shared" si="106"/>
        <v>1</v>
      </c>
      <c r="FG17" s="94">
        <f t="shared" si="107"/>
        <v>1</v>
      </c>
      <c r="FH17" s="94">
        <f t="shared" si="108"/>
        <v>1</v>
      </c>
      <c r="FI17" s="94">
        <f t="shared" si="109"/>
        <v>1</v>
      </c>
      <c r="FJ17" s="94">
        <f t="shared" si="110"/>
        <v>1</v>
      </c>
      <c r="FK17" s="94">
        <f t="shared" si="111"/>
        <v>1</v>
      </c>
      <c r="FL17" s="94">
        <f t="shared" si="112"/>
        <v>1</v>
      </c>
      <c r="FM17" s="94">
        <f t="shared" si="113"/>
        <v>1</v>
      </c>
      <c r="FN17" s="94">
        <f t="shared" si="114"/>
        <v>1</v>
      </c>
      <c r="FO17" s="94">
        <f t="shared" si="115"/>
        <v>1</v>
      </c>
      <c r="FP17" s="94">
        <f t="shared" si="116"/>
        <v>1</v>
      </c>
      <c r="FQ17" s="114">
        <f t="shared" si="117"/>
        <v>5.8401425482728326</v>
      </c>
      <c r="FR17" s="114">
        <f t="shared" si="118"/>
        <v>6.6544295013374599</v>
      </c>
      <c r="FS17" s="114">
        <f t="shared" si="119"/>
        <v>6.8512837479530218</v>
      </c>
      <c r="FT17" s="114">
        <f t="shared" si="120"/>
        <v>6.924554951348826</v>
      </c>
      <c r="FU17" s="114">
        <f t="shared" si="121"/>
        <v>6.9592852222763613</v>
      </c>
      <c r="FV17" s="114">
        <f t="shared" si="122"/>
        <v>6.9783729510183825</v>
      </c>
      <c r="FW17" s="114">
        <f t="shared" si="123"/>
        <v>6.9899586986694793</v>
      </c>
      <c r="FX17" s="114">
        <f t="shared" si="124"/>
        <v>6.9975092975492039</v>
      </c>
      <c r="FY17" s="89"/>
      <c r="FZ17" s="89">
        <f t="shared" si="125"/>
        <v>5.8401425482728326</v>
      </c>
      <c r="GB17" s="120">
        <f t="shared" si="126"/>
        <v>0.04</v>
      </c>
      <c r="GC17" s="120">
        <f t="shared" si="126"/>
        <v>0.01</v>
      </c>
      <c r="GD17" s="120">
        <f t="shared" si="126"/>
        <v>4.4444444444444444E-3</v>
      </c>
      <c r="GE17" s="120">
        <f t="shared" si="126"/>
        <v>2.5000000000000001E-3</v>
      </c>
      <c r="GF17" s="120">
        <f t="shared" si="126"/>
        <v>1.6000000000000001E-3</v>
      </c>
      <c r="GG17" s="120">
        <f t="shared" si="126"/>
        <v>1.1111111111111111E-3</v>
      </c>
      <c r="GH17" s="120">
        <f t="shared" si="126"/>
        <v>8.1632653061224493E-4</v>
      </c>
      <c r="GI17" s="120">
        <f t="shared" si="126"/>
        <v>6.2500000000000001E-4</v>
      </c>
      <c r="GJ17" s="120">
        <v>1</v>
      </c>
      <c r="GK17" s="120">
        <v>1</v>
      </c>
      <c r="GL17" s="120">
        <v>1</v>
      </c>
      <c r="GM17" s="120">
        <v>1</v>
      </c>
      <c r="GN17" s="120">
        <v>1</v>
      </c>
      <c r="GO17" s="120">
        <v>1</v>
      </c>
      <c r="GP17" s="120">
        <v>1</v>
      </c>
      <c r="GQ17" s="120">
        <v>1</v>
      </c>
      <c r="GR17" s="120">
        <f t="shared" si="127"/>
        <v>25</v>
      </c>
      <c r="GS17" s="120">
        <f t="shared" si="128"/>
        <v>100</v>
      </c>
      <c r="GT17" s="120">
        <f t="shared" si="129"/>
        <v>225</v>
      </c>
      <c r="GU17" s="120">
        <f t="shared" si="130"/>
        <v>400</v>
      </c>
      <c r="GV17" s="120">
        <f t="shared" si="131"/>
        <v>625</v>
      </c>
      <c r="GW17" s="120">
        <f t="shared" si="132"/>
        <v>900</v>
      </c>
      <c r="GX17" s="120">
        <f t="shared" si="133"/>
        <v>1225</v>
      </c>
      <c r="GY17" s="120">
        <f t="shared" si="134"/>
        <v>1600</v>
      </c>
      <c r="GZ17" s="120">
        <f t="shared" si="135"/>
        <v>0.04</v>
      </c>
      <c r="HA17" s="120">
        <f t="shared" si="136"/>
        <v>0.01</v>
      </c>
      <c r="HB17" s="120">
        <f t="shared" si="137"/>
        <v>4.4444444444444444E-3</v>
      </c>
      <c r="HC17" s="120">
        <f t="shared" si="138"/>
        <v>2.5000000000000001E-3</v>
      </c>
      <c r="HD17" s="120">
        <f t="shared" si="139"/>
        <v>1.6000000000000001E-3</v>
      </c>
      <c r="HE17" s="120">
        <f t="shared" si="140"/>
        <v>1.1111111111111111E-3</v>
      </c>
      <c r="HF17" s="120">
        <f t="shared" si="141"/>
        <v>8.1632653061224493E-4</v>
      </c>
      <c r="HG17" s="120">
        <f t="shared" si="142"/>
        <v>6.2500000000000001E-4</v>
      </c>
      <c r="HI17" s="120">
        <f t="shared" si="143"/>
        <v>0.21333333333333335</v>
      </c>
      <c r="HJ17" s="120">
        <f t="shared" si="143"/>
        <v>5.3333333333333337E-2</v>
      </c>
      <c r="HK17" s="120">
        <f t="shared" si="143"/>
        <v>2.3703703703703703E-2</v>
      </c>
      <c r="HL17" s="120">
        <f t="shared" si="143"/>
        <v>1.3333333333333334E-2</v>
      </c>
      <c r="HM17" s="120">
        <f t="shared" si="143"/>
        <v>8.5333333333333337E-3</v>
      </c>
      <c r="HN17" s="120">
        <f t="shared" si="143"/>
        <v>5.9259259259259256E-3</v>
      </c>
      <c r="HO17" s="120">
        <f t="shared" si="143"/>
        <v>4.3537414965986393E-3</v>
      </c>
      <c r="HP17" s="120">
        <f t="shared" si="143"/>
        <v>3.3333333333333335E-3</v>
      </c>
      <c r="HQ17" s="120">
        <f t="shared" si="144"/>
        <v>1.3333333333333333</v>
      </c>
      <c r="HR17" s="120">
        <f t="shared" si="144"/>
        <v>1.3333333333333333</v>
      </c>
      <c r="HS17" s="120">
        <f t="shared" si="144"/>
        <v>1.3333333333333333</v>
      </c>
      <c r="HT17" s="120">
        <f t="shared" si="144"/>
        <v>1.3333333333333333</v>
      </c>
      <c r="HU17" s="120">
        <f t="shared" si="144"/>
        <v>1.3333333333333333</v>
      </c>
      <c r="HV17" s="120">
        <f t="shared" si="144"/>
        <v>1.3333333333333333</v>
      </c>
      <c r="HW17" s="120">
        <f t="shared" si="144"/>
        <v>1.3333333333333333</v>
      </c>
      <c r="HX17" s="120">
        <f t="shared" si="144"/>
        <v>1.3333333333333333</v>
      </c>
      <c r="HY17" s="120">
        <f t="shared" si="145"/>
        <v>25</v>
      </c>
      <c r="HZ17" s="120">
        <f t="shared" si="146"/>
        <v>100</v>
      </c>
      <c r="IA17" s="120">
        <f t="shared" si="147"/>
        <v>225</v>
      </c>
      <c r="IB17" s="120">
        <f t="shared" si="148"/>
        <v>400</v>
      </c>
      <c r="IC17" s="120">
        <f t="shared" si="149"/>
        <v>625</v>
      </c>
      <c r="ID17" s="120">
        <f t="shared" si="150"/>
        <v>900</v>
      </c>
      <c r="IE17" s="120">
        <f t="shared" si="151"/>
        <v>1225</v>
      </c>
      <c r="IF17" s="120">
        <f t="shared" si="152"/>
        <v>1600</v>
      </c>
      <c r="IG17" s="120">
        <f t="shared" si="153"/>
        <v>5.3333333333333337E-2</v>
      </c>
      <c r="IH17" s="120">
        <f t="shared" si="154"/>
        <v>1.3333333333333334E-2</v>
      </c>
      <c r="II17" s="120">
        <f t="shared" si="155"/>
        <v>5.9259259259259256E-3</v>
      </c>
      <c r="IJ17" s="120">
        <f t="shared" si="156"/>
        <v>3.3333333333333335E-3</v>
      </c>
      <c r="IK17" s="120">
        <f t="shared" si="157"/>
        <v>2.1333333333333334E-3</v>
      </c>
      <c r="IL17" s="120">
        <f t="shared" si="158"/>
        <v>1.4814814814814814E-3</v>
      </c>
      <c r="IM17" s="120">
        <f t="shared" si="159"/>
        <v>1.0884353741496598E-3</v>
      </c>
      <c r="IN17" s="120">
        <f t="shared" si="160"/>
        <v>8.3333333333333339E-4</v>
      </c>
      <c r="IO17" s="10"/>
      <c r="IP17" s="120">
        <f t="shared" si="161"/>
        <v>0.03</v>
      </c>
      <c r="IQ17" s="120">
        <f t="shared" si="162"/>
        <v>8.0000000000000002E-3</v>
      </c>
      <c r="IR17" s="120">
        <f t="shared" si="162"/>
        <v>4.0000000000000001E-3</v>
      </c>
      <c r="IS17" s="120">
        <f t="shared" si="162"/>
        <v>2.352941176470588E-3</v>
      </c>
      <c r="IT17" s="120">
        <f t="shared" si="162"/>
        <v>1.5384615384615385E-3</v>
      </c>
      <c r="IU17" s="120">
        <f t="shared" si="162"/>
        <v>1.0810810810810811E-3</v>
      </c>
      <c r="IV17" s="120">
        <f t="shared" si="162"/>
        <v>8.0000000000000004E-4</v>
      </c>
      <c r="IW17" s="120">
        <f t="shared" si="162"/>
        <v>6.1538461538461541E-4</v>
      </c>
      <c r="IX17" s="120">
        <v>1</v>
      </c>
      <c r="IY17" s="120">
        <v>1</v>
      </c>
      <c r="IZ17" s="120">
        <v>1</v>
      </c>
      <c r="JA17" s="120">
        <v>1</v>
      </c>
      <c r="JB17" s="120">
        <v>1</v>
      </c>
      <c r="JC17" s="120">
        <v>1</v>
      </c>
      <c r="JD17" s="120">
        <v>1</v>
      </c>
      <c r="JE17" s="120">
        <v>1</v>
      </c>
      <c r="JF17" s="120">
        <f t="shared" si="163"/>
        <v>100</v>
      </c>
      <c r="JG17" s="120">
        <f t="shared" si="164"/>
        <v>204.99999999999997</v>
      </c>
      <c r="JH17" s="120">
        <f t="shared" si="164"/>
        <v>340</v>
      </c>
      <c r="JI17" s="120">
        <f t="shared" si="164"/>
        <v>519.11764705882354</v>
      </c>
      <c r="JJ17" s="120">
        <f t="shared" si="164"/>
        <v>746.15384615384619</v>
      </c>
      <c r="JK17" s="120">
        <f t="shared" si="164"/>
        <v>1022.2972972972974</v>
      </c>
      <c r="JL17" s="120">
        <f t="shared" si="164"/>
        <v>1348</v>
      </c>
      <c r="JM17" s="120">
        <f t="shared" si="164"/>
        <v>1723.4615384615386</v>
      </c>
      <c r="JN17" s="120">
        <f t="shared" si="165"/>
        <v>0.03</v>
      </c>
      <c r="JO17" s="120">
        <f t="shared" si="166"/>
        <v>8.0000000000000002E-3</v>
      </c>
      <c r="JP17" s="120">
        <f t="shared" si="167"/>
        <v>4.0000000000000001E-3</v>
      </c>
      <c r="JQ17" s="120">
        <f t="shared" si="168"/>
        <v>2.352941176470588E-3</v>
      </c>
      <c r="JR17" s="120">
        <f t="shared" si="169"/>
        <v>1.5384615384615385E-3</v>
      </c>
      <c r="JS17" s="120">
        <f t="shared" si="170"/>
        <v>1.0810810810810811E-3</v>
      </c>
      <c r="JT17" s="120">
        <f t="shared" si="171"/>
        <v>8.0000000000000004E-4</v>
      </c>
      <c r="JU17" s="120">
        <f t="shared" si="172"/>
        <v>6.1538461538461541E-4</v>
      </c>
      <c r="JW17" s="120">
        <f t="shared" si="173"/>
        <v>0.16</v>
      </c>
      <c r="JX17" s="120">
        <f t="shared" si="174"/>
        <v>4.2666666666666665E-2</v>
      </c>
      <c r="JY17" s="120">
        <f t="shared" si="174"/>
        <v>2.1333333333333333E-2</v>
      </c>
      <c r="JZ17" s="120">
        <f t="shared" si="174"/>
        <v>1.2549019607843137E-2</v>
      </c>
      <c r="KA17" s="120">
        <f t="shared" si="174"/>
        <v>8.2051282051282051E-3</v>
      </c>
      <c r="KB17" s="120">
        <f t="shared" si="174"/>
        <v>5.7657657657657659E-3</v>
      </c>
      <c r="KC17" s="120">
        <f t="shared" si="174"/>
        <v>4.2666666666666669E-3</v>
      </c>
      <c r="KD17" s="120">
        <f t="shared" si="174"/>
        <v>3.2820512820512819E-3</v>
      </c>
      <c r="KE17" s="120">
        <f t="shared" si="175"/>
        <v>1.3333333333333333</v>
      </c>
      <c r="KF17" s="120">
        <f t="shared" si="175"/>
        <v>1.3333333333333333</v>
      </c>
      <c r="KG17" s="120">
        <f t="shared" si="175"/>
        <v>1.3333333333333333</v>
      </c>
      <c r="KH17" s="120">
        <f t="shared" si="175"/>
        <v>1.3333333333333333</v>
      </c>
      <c r="KI17" s="120">
        <f t="shared" si="175"/>
        <v>1.3333333333333333</v>
      </c>
      <c r="KJ17" s="120">
        <f t="shared" si="175"/>
        <v>1.3333333333333333</v>
      </c>
      <c r="KK17" s="120">
        <f t="shared" si="175"/>
        <v>1.3333333333333333</v>
      </c>
      <c r="KL17" s="120">
        <f t="shared" si="175"/>
        <v>1.3333333333333333</v>
      </c>
      <c r="KM17" s="120">
        <f t="shared" si="176"/>
        <v>100</v>
      </c>
      <c r="KN17" s="120">
        <f t="shared" si="177"/>
        <v>204.99999999999997</v>
      </c>
      <c r="KO17" s="120">
        <f t="shared" si="177"/>
        <v>340</v>
      </c>
      <c r="KP17" s="120">
        <f t="shared" si="177"/>
        <v>519.11764705882354</v>
      </c>
      <c r="KQ17" s="120">
        <f t="shared" si="177"/>
        <v>746.15384615384619</v>
      </c>
      <c r="KR17" s="120">
        <f t="shared" si="177"/>
        <v>1022.2972972972974</v>
      </c>
      <c r="KS17" s="120">
        <f t="shared" si="177"/>
        <v>1348</v>
      </c>
      <c r="KT17" s="120">
        <f t="shared" si="177"/>
        <v>1723.4615384615386</v>
      </c>
      <c r="KU17" s="120">
        <f t="shared" si="178"/>
        <v>0.04</v>
      </c>
      <c r="KV17" s="120">
        <f t="shared" si="179"/>
        <v>1.0666666666666666E-2</v>
      </c>
      <c r="KW17" s="120">
        <f t="shared" si="180"/>
        <v>5.3333333333333332E-3</v>
      </c>
      <c r="KX17" s="120">
        <f t="shared" si="181"/>
        <v>3.1372549019607842E-3</v>
      </c>
      <c r="KY17" s="120">
        <f t="shared" si="182"/>
        <v>2.0512820512820513E-3</v>
      </c>
      <c r="KZ17" s="120">
        <f t="shared" si="183"/>
        <v>1.4414414414414415E-3</v>
      </c>
      <c r="LA17" s="120">
        <f t="shared" si="184"/>
        <v>1.0666666666666667E-3</v>
      </c>
      <c r="LB17" s="120">
        <f t="shared" si="185"/>
        <v>8.2051282051282047E-4</v>
      </c>
      <c r="LD17" s="94">
        <v>0.2</v>
      </c>
      <c r="LE17" s="18">
        <f t="shared" si="186"/>
        <v>27.873051032750585</v>
      </c>
      <c r="LF17" s="18">
        <f t="shared" si="186"/>
        <v>12.003270566484558</v>
      </c>
      <c r="LG17" s="18">
        <f t="shared" si="186"/>
        <v>7.6381390787233112</v>
      </c>
      <c r="LH17" s="18">
        <f t="shared" si="186"/>
        <v>4.4314306180117047</v>
      </c>
      <c r="LI17" s="18">
        <f t="shared" si="186"/>
        <v>2.4061610651550218</v>
      </c>
      <c r="LJ17" s="18">
        <f t="shared" si="186"/>
        <v>1.2499940636120608</v>
      </c>
      <c r="LK17" s="18">
        <f t="shared" si="186"/>
        <v>1.0002010741355376</v>
      </c>
      <c r="LL17" s="18"/>
      <c r="LM17" s="94">
        <v>0.2</v>
      </c>
      <c r="LN17" s="18">
        <v>27.019956491902512</v>
      </c>
      <c r="LO17" s="18">
        <v>11.76053877989807</v>
      </c>
      <c r="LP17" s="18">
        <v>7.5051442767184531</v>
      </c>
      <c r="LQ17" s="18">
        <v>4.3632679354470341</v>
      </c>
      <c r="LR17" s="18">
        <v>2.3721810165223318</v>
      </c>
      <c r="LS17" s="18">
        <v>1.2404013114652377</v>
      </c>
      <c r="LT17" s="18">
        <v>0.99999273547560219</v>
      </c>
      <c r="LU17" s="18">
        <v>27.873051032750585</v>
      </c>
      <c r="LV17" s="18">
        <v>12.003270566484558</v>
      </c>
      <c r="LW17" s="18">
        <v>7.6381390787233112</v>
      </c>
      <c r="LX17" s="18">
        <v>4.4314306180117047</v>
      </c>
      <c r="LY17" s="18">
        <v>2.4061610651550218</v>
      </c>
      <c r="LZ17" s="18">
        <v>1.2499940636120608</v>
      </c>
      <c r="MA17" s="18">
        <v>1.0002010741355376</v>
      </c>
      <c r="MB17" s="18">
        <v>101.06918624922889</v>
      </c>
      <c r="MC17" s="18">
        <v>17.020932159966524</v>
      </c>
      <c r="MD17" s="18">
        <v>9.2940534380564923</v>
      </c>
      <c r="ME17" s="18">
        <v>4.8870359971850883</v>
      </c>
      <c r="MF17" s="18">
        <v>2.4894122352486545</v>
      </c>
      <c r="MG17" s="18">
        <v>1.2497527323937996</v>
      </c>
      <c r="MH17" s="18">
        <v>1.0000277940500779</v>
      </c>
      <c r="MI17" s="18">
        <v>101.87366021760801</v>
      </c>
      <c r="MJ17" s="18">
        <v>17.169749851454757</v>
      </c>
      <c r="MK17" s="18">
        <v>9.3797481913137855</v>
      </c>
      <c r="ML17" s="18">
        <v>4.9335621001596071</v>
      </c>
      <c r="MM17" s="18">
        <v>2.4948754789851346</v>
      </c>
      <c r="MN17" s="18">
        <v>1.2499717303965299</v>
      </c>
      <c r="MO17" s="18">
        <v>1.0000126254249304</v>
      </c>
      <c r="MP17" s="113"/>
      <c r="MQ17" s="113"/>
      <c r="MR17" s="113"/>
      <c r="MS17" s="113"/>
    </row>
    <row r="18" spans="2:357" s="4" customFormat="1" ht="13.8" x14ac:dyDescent="0.3">
      <c r="B18" s="31" t="s">
        <v>73</v>
      </c>
      <c r="C18" s="126">
        <v>7</v>
      </c>
      <c r="D18" s="4" t="s">
        <v>2</v>
      </c>
      <c r="E18" s="16" t="s">
        <v>14</v>
      </c>
      <c r="F18" s="40">
        <v>0.02</v>
      </c>
      <c r="G18" s="4" t="s">
        <v>2</v>
      </c>
      <c r="H18" s="16" t="s">
        <v>15</v>
      </c>
      <c r="I18" s="40">
        <v>1.4999999999999999E-2</v>
      </c>
      <c r="J18" s="4" t="s">
        <v>2</v>
      </c>
      <c r="M18" s="6"/>
      <c r="N18" s="6"/>
      <c r="O18" s="6"/>
      <c r="P18" s="6"/>
      <c r="Q18" s="6"/>
      <c r="R18" s="6"/>
      <c r="S18" s="7"/>
      <c r="T18" s="6"/>
      <c r="U18" s="5"/>
      <c r="V18" s="5">
        <f>C20</f>
        <v>0.7</v>
      </c>
      <c r="W18" s="5">
        <f>W14+(W15-W14)/(V15-V14)*(V18-V14)</f>
        <v>4.3344814766157915</v>
      </c>
      <c r="X18" s="127">
        <v>2.5</v>
      </c>
      <c r="Y18" s="127">
        <v>10</v>
      </c>
      <c r="Z18" s="39">
        <f t="shared" si="2"/>
        <v>0.02</v>
      </c>
      <c r="AA18" s="39">
        <f t="shared" si="3"/>
        <v>10000000</v>
      </c>
      <c r="AB18" s="39">
        <f t="shared" si="4"/>
        <v>10000000</v>
      </c>
      <c r="AC18" s="98">
        <f t="shared" si="5"/>
        <v>3500000</v>
      </c>
      <c r="AD18" s="41">
        <f t="shared" si="6"/>
        <v>0.33</v>
      </c>
      <c r="AE18" s="41">
        <f t="shared" si="7"/>
        <v>0.33</v>
      </c>
      <c r="AF18" s="40">
        <f t="shared" si="8"/>
        <v>1.4999999999999999E-2</v>
      </c>
      <c r="AG18" s="39">
        <f t="shared" si="9"/>
        <v>10000000</v>
      </c>
      <c r="AH18" s="39">
        <f t="shared" si="10"/>
        <v>10000000</v>
      </c>
      <c r="AI18" s="98">
        <f t="shared" si="11"/>
        <v>3500000</v>
      </c>
      <c r="AJ18" s="41">
        <f t="shared" si="12"/>
        <v>0.33</v>
      </c>
      <c r="AK18" s="41">
        <f t="shared" si="13"/>
        <v>0.33</v>
      </c>
      <c r="AL18" s="41">
        <f t="shared" si="14"/>
        <v>0.15</v>
      </c>
      <c r="AM18" s="39">
        <f t="shared" si="15"/>
        <v>16000</v>
      </c>
      <c r="AN18" s="39">
        <f t="shared" si="16"/>
        <v>10000</v>
      </c>
      <c r="AO18" s="39">
        <f t="shared" si="17"/>
        <v>10000</v>
      </c>
      <c r="AP18" s="41">
        <f t="shared" si="18"/>
        <v>0.03</v>
      </c>
      <c r="AQ18" s="41">
        <f t="shared" si="19"/>
        <v>0.03</v>
      </c>
      <c r="AR18" s="4">
        <f t="shared" si="20"/>
        <v>0.16750000000000001</v>
      </c>
      <c r="AS18" s="11">
        <f t="shared" si="21"/>
        <v>0.25</v>
      </c>
      <c r="AT18" s="13">
        <f t="shared" si="22"/>
        <v>2698.7110633727179</v>
      </c>
      <c r="AU18" s="17">
        <f t="shared" si="187"/>
        <v>0.14240255159723011</v>
      </c>
      <c r="AV18" s="11">
        <f t="shared" si="23"/>
        <v>0.5714285714285714</v>
      </c>
      <c r="AW18" s="10">
        <f t="shared" si="24"/>
        <v>1</v>
      </c>
      <c r="AX18" s="10">
        <f t="shared" si="25"/>
        <v>0.8911</v>
      </c>
      <c r="AY18" s="10">
        <f t="shared" si="26"/>
        <v>224441.70126809561</v>
      </c>
      <c r="AZ18" s="10">
        <f t="shared" si="188"/>
        <v>1</v>
      </c>
      <c r="BA18" s="10">
        <f t="shared" si="27"/>
        <v>0.31188500000000002</v>
      </c>
      <c r="BB18" s="10">
        <f t="shared" si="28"/>
        <v>0.95377000000000001</v>
      </c>
      <c r="BC18" s="10">
        <f t="shared" si="29"/>
        <v>0.99909999999999999</v>
      </c>
      <c r="BD18" s="10">
        <f t="shared" si="30"/>
        <v>0.8911</v>
      </c>
      <c r="BE18" s="10">
        <f t="shared" si="31"/>
        <v>168331.27595107173</v>
      </c>
      <c r="BF18" s="10">
        <f t="shared" si="32"/>
        <v>1</v>
      </c>
      <c r="BG18" s="10">
        <f t="shared" si="33"/>
        <v>0.31188500000000002</v>
      </c>
      <c r="BH18" s="10">
        <f t="shared" si="34"/>
        <v>0.95377000000000001</v>
      </c>
      <c r="BI18" s="120">
        <f t="shared" si="189"/>
        <v>0.33333333333333331</v>
      </c>
      <c r="BJ18" s="120">
        <f t="shared" si="35"/>
        <v>8.3333333333333329E-2</v>
      </c>
      <c r="BK18" s="120">
        <f t="shared" si="35"/>
        <v>3.7037037037037035E-2</v>
      </c>
      <c r="BL18" s="120">
        <f t="shared" si="35"/>
        <v>2.0833333333333332E-2</v>
      </c>
      <c r="BM18" s="120">
        <f t="shared" si="35"/>
        <v>1.3333333333333334E-2</v>
      </c>
      <c r="BN18" s="120">
        <f t="shared" si="35"/>
        <v>9.2592592592592587E-3</v>
      </c>
      <c r="BO18" s="120">
        <f t="shared" si="35"/>
        <v>6.8027210884353739E-3</v>
      </c>
      <c r="BP18" s="120">
        <f t="shared" si="35"/>
        <v>5.208333333333333E-3</v>
      </c>
      <c r="BQ18" s="120">
        <f t="shared" si="35"/>
        <v>1.3333333333333333</v>
      </c>
      <c r="BR18" s="120">
        <f t="shared" si="35"/>
        <v>1.3333333333333333</v>
      </c>
      <c r="BS18" s="120">
        <f t="shared" si="35"/>
        <v>1.3333333333333333</v>
      </c>
      <c r="BT18" s="120">
        <f t="shared" si="35"/>
        <v>1.3333333333333333</v>
      </c>
      <c r="BU18" s="120">
        <f t="shared" si="35"/>
        <v>1.3333333333333333</v>
      </c>
      <c r="BV18" s="120">
        <f t="shared" si="35"/>
        <v>1.3333333333333333</v>
      </c>
      <c r="BW18" s="120">
        <f t="shared" si="35"/>
        <v>1.3333333333333333</v>
      </c>
      <c r="BX18" s="120">
        <f t="shared" si="35"/>
        <v>1.3333333333333333</v>
      </c>
      <c r="BY18" s="120">
        <f t="shared" si="35"/>
        <v>16</v>
      </c>
      <c r="BZ18" s="120">
        <f t="shared" si="35"/>
        <v>64</v>
      </c>
      <c r="CA18" s="120">
        <f t="shared" si="35"/>
        <v>144</v>
      </c>
      <c r="CB18" s="120">
        <f t="shared" si="35"/>
        <v>256</v>
      </c>
      <c r="CC18" s="120">
        <f t="shared" si="35"/>
        <v>400</v>
      </c>
      <c r="CD18" s="120">
        <f t="shared" si="35"/>
        <v>576</v>
      </c>
      <c r="CE18" s="120">
        <f t="shared" si="35"/>
        <v>784</v>
      </c>
      <c r="CF18" s="120">
        <f t="shared" si="35"/>
        <v>1024</v>
      </c>
      <c r="CG18" s="120">
        <f t="shared" si="190"/>
        <v>8.3333333333333329E-2</v>
      </c>
      <c r="CH18" s="120">
        <f t="shared" si="36"/>
        <v>2.0833333333333332E-2</v>
      </c>
      <c r="CI18" s="120">
        <f t="shared" si="36"/>
        <v>9.2592592592592587E-3</v>
      </c>
      <c r="CJ18" s="120">
        <f t="shared" si="36"/>
        <v>5.208333333333333E-3</v>
      </c>
      <c r="CK18" s="120">
        <f t="shared" si="36"/>
        <v>3.3333333333333335E-3</v>
      </c>
      <c r="CL18" s="120">
        <f t="shared" si="36"/>
        <v>2.3148148148148147E-3</v>
      </c>
      <c r="CM18" s="120">
        <f t="shared" si="36"/>
        <v>1.7006802721088435E-3</v>
      </c>
      <c r="CN18" s="120">
        <f t="shared" si="36"/>
        <v>1.3020833333333333E-3</v>
      </c>
      <c r="CO18" s="94">
        <f t="shared" si="37"/>
        <v>25.406006666666666</v>
      </c>
      <c r="CP18" s="94">
        <f t="shared" si="38"/>
        <v>88.376486666666665</v>
      </c>
      <c r="CQ18" s="94">
        <f t="shared" si="39"/>
        <v>193.32728666666668</v>
      </c>
      <c r="CR18" s="94">
        <f t="shared" si="40"/>
        <v>340.2584066666667</v>
      </c>
      <c r="CS18" s="94">
        <f t="shared" si="41"/>
        <v>529.16984666666667</v>
      </c>
      <c r="CT18" s="94">
        <f t="shared" si="42"/>
        <v>760.06160666666665</v>
      </c>
      <c r="CU18" s="94">
        <f t="shared" si="43"/>
        <v>1032.9336866666667</v>
      </c>
      <c r="CV18" s="94">
        <f t="shared" si="44"/>
        <v>1347.7860866666667</v>
      </c>
      <c r="CW18" s="94">
        <f t="shared" si="45"/>
        <v>25.406006666666666</v>
      </c>
      <c r="CX18" s="94">
        <f t="shared" si="46"/>
        <v>88.376486666666665</v>
      </c>
      <c r="CY18" s="94">
        <f t="shared" si="47"/>
        <v>193.32728666666668</v>
      </c>
      <c r="CZ18" s="94">
        <f t="shared" si="48"/>
        <v>340.2584066666667</v>
      </c>
      <c r="DA18" s="94">
        <f t="shared" si="49"/>
        <v>529.16984666666667</v>
      </c>
      <c r="DB18" s="94">
        <f t="shared" si="50"/>
        <v>760.06160666666665</v>
      </c>
      <c r="DC18" s="94">
        <f t="shared" si="51"/>
        <v>1032.9336866666667</v>
      </c>
      <c r="DD18" s="94">
        <f t="shared" si="52"/>
        <v>1347.7860866666667</v>
      </c>
      <c r="DE18" s="11">
        <f t="shared" si="53"/>
        <v>18.876719999999999</v>
      </c>
      <c r="DF18" s="11">
        <f t="shared" si="54"/>
        <v>66.626720000000006</v>
      </c>
      <c r="DG18" s="11">
        <f t="shared" si="55"/>
        <v>146.5804237037037</v>
      </c>
      <c r="DH18" s="11">
        <f t="shared" si="56"/>
        <v>258.56421999999998</v>
      </c>
      <c r="DI18" s="11">
        <f t="shared" si="57"/>
        <v>402.55671999999998</v>
      </c>
      <c r="DJ18" s="11">
        <f t="shared" si="58"/>
        <v>578.55264592592596</v>
      </c>
      <c r="DK18" s="11">
        <f t="shared" si="59"/>
        <v>786.55018938775515</v>
      </c>
      <c r="DL18" s="11">
        <f t="shared" si="60"/>
        <v>1026.548595</v>
      </c>
      <c r="DM18" s="94">
        <f t="shared" si="61"/>
        <v>18.876719999999999</v>
      </c>
      <c r="DN18" s="94">
        <f t="shared" si="62"/>
        <v>66.626720000000006</v>
      </c>
      <c r="DO18" s="94">
        <f t="shared" si="63"/>
        <v>146.5804237037037</v>
      </c>
      <c r="DP18" s="94">
        <f t="shared" si="64"/>
        <v>258.56421999999998</v>
      </c>
      <c r="DQ18" s="94">
        <f t="shared" si="65"/>
        <v>402.55671999999998</v>
      </c>
      <c r="DR18" s="94">
        <f t="shared" si="66"/>
        <v>578.55264592592596</v>
      </c>
      <c r="DS18" s="94">
        <f t="shared" si="67"/>
        <v>786.55018938775515</v>
      </c>
      <c r="DT18" s="94">
        <f t="shared" si="68"/>
        <v>1026.548595</v>
      </c>
      <c r="DU18" s="94">
        <f t="shared" si="69"/>
        <v>11.565950488888888</v>
      </c>
      <c r="DV18" s="94">
        <f t="shared" si="70"/>
        <v>31.422628822222226</v>
      </c>
      <c r="DW18" s="94">
        <f t="shared" si="71"/>
        <v>64.671109995061727</v>
      </c>
      <c r="DX18" s="94">
        <f t="shared" si="72"/>
        <v>111.23919840555556</v>
      </c>
      <c r="DY18" s="94">
        <f t="shared" si="73"/>
        <v>171.11799955555557</v>
      </c>
      <c r="DZ18" s="94">
        <f t="shared" si="74"/>
        <v>244.30531869876546</v>
      </c>
      <c r="EA18" s="94">
        <f t="shared" si="75"/>
        <v>330.80040382222228</v>
      </c>
      <c r="EB18" s="94">
        <f t="shared" si="76"/>
        <v>430.60294080138891</v>
      </c>
      <c r="EC18" s="94">
        <f t="shared" si="77"/>
        <v>11.565950488888888</v>
      </c>
      <c r="ED18" s="94">
        <f t="shared" si="78"/>
        <v>31.422628822222226</v>
      </c>
      <c r="EE18" s="94">
        <f t="shared" si="79"/>
        <v>64.671109995061727</v>
      </c>
      <c r="EF18" s="94">
        <f t="shared" si="80"/>
        <v>111.23919840555556</v>
      </c>
      <c r="EG18" s="94">
        <f t="shared" si="81"/>
        <v>171.11799955555557</v>
      </c>
      <c r="EH18" s="94">
        <f t="shared" si="82"/>
        <v>244.30531869876546</v>
      </c>
      <c r="EI18" s="94">
        <f t="shared" si="83"/>
        <v>330.80040382222228</v>
      </c>
      <c r="EJ18" s="94">
        <f t="shared" si="84"/>
        <v>430.60294080138891</v>
      </c>
      <c r="EK18" s="94">
        <f t="shared" si="85"/>
        <v>11.565950488888888</v>
      </c>
      <c r="EL18" s="94">
        <f t="shared" si="86"/>
        <v>31.422628822222226</v>
      </c>
      <c r="EM18" s="94">
        <f t="shared" si="87"/>
        <v>64.671109995061727</v>
      </c>
      <c r="EN18" s="94">
        <f t="shared" si="88"/>
        <v>111.23919840555556</v>
      </c>
      <c r="EO18" s="94">
        <f t="shared" si="89"/>
        <v>171.11799955555557</v>
      </c>
      <c r="EP18" s="94">
        <f t="shared" si="90"/>
        <v>244.30531869876546</v>
      </c>
      <c r="EQ18" s="94">
        <f t="shared" si="91"/>
        <v>330.80040382222228</v>
      </c>
      <c r="ER18" s="94">
        <f t="shared" si="92"/>
        <v>430.60294080138891</v>
      </c>
      <c r="ES18" s="94">
        <f t="shared" si="93"/>
        <v>1</v>
      </c>
      <c r="ET18" s="94">
        <f t="shared" si="94"/>
        <v>1</v>
      </c>
      <c r="EU18" s="94">
        <f t="shared" si="95"/>
        <v>1</v>
      </c>
      <c r="EV18" s="94">
        <f t="shared" si="96"/>
        <v>1</v>
      </c>
      <c r="EW18" s="94">
        <f t="shared" si="97"/>
        <v>1</v>
      </c>
      <c r="EX18" s="94">
        <f t="shared" si="98"/>
        <v>1</v>
      </c>
      <c r="EY18" s="94">
        <f t="shared" si="99"/>
        <v>1</v>
      </c>
      <c r="EZ18" s="94">
        <f t="shared" si="100"/>
        <v>1</v>
      </c>
      <c r="FA18" s="94">
        <f t="shared" si="101"/>
        <v>1</v>
      </c>
      <c r="FB18" s="94">
        <f t="shared" si="102"/>
        <v>1</v>
      </c>
      <c r="FC18" s="94">
        <f t="shared" si="103"/>
        <v>1</v>
      </c>
      <c r="FD18" s="94">
        <f t="shared" si="104"/>
        <v>1</v>
      </c>
      <c r="FE18" s="94">
        <f t="shared" si="105"/>
        <v>1</v>
      </c>
      <c r="FF18" s="94">
        <f t="shared" si="106"/>
        <v>1</v>
      </c>
      <c r="FG18" s="94">
        <f t="shared" si="107"/>
        <v>1</v>
      </c>
      <c r="FH18" s="94">
        <f t="shared" si="108"/>
        <v>1</v>
      </c>
      <c r="FI18" s="94">
        <f t="shared" si="109"/>
        <v>1</v>
      </c>
      <c r="FJ18" s="94">
        <f t="shared" si="110"/>
        <v>1</v>
      </c>
      <c r="FK18" s="94">
        <f t="shared" si="111"/>
        <v>1</v>
      </c>
      <c r="FL18" s="94">
        <f t="shared" si="112"/>
        <v>1</v>
      </c>
      <c r="FM18" s="94">
        <f t="shared" si="113"/>
        <v>1</v>
      </c>
      <c r="FN18" s="94">
        <f t="shared" si="114"/>
        <v>1</v>
      </c>
      <c r="FO18" s="94">
        <f t="shared" si="115"/>
        <v>1</v>
      </c>
      <c r="FP18" s="94">
        <f t="shared" si="116"/>
        <v>1</v>
      </c>
      <c r="FQ18" s="114">
        <f t="shared" si="117"/>
        <v>5.420619021588589</v>
      </c>
      <c r="FR18" s="114">
        <f t="shared" si="118"/>
        <v>6.4722665922367559</v>
      </c>
      <c r="FS18" s="114">
        <f t="shared" si="119"/>
        <v>6.760483282951955</v>
      </c>
      <c r="FT18" s="114">
        <f t="shared" si="120"/>
        <v>6.8713269857911436</v>
      </c>
      <c r="FU18" s="114">
        <f t="shared" si="121"/>
        <v>6.924554951348826</v>
      </c>
      <c r="FV18" s="114">
        <f t="shared" si="122"/>
        <v>6.9539989842677743</v>
      </c>
      <c r="FW18" s="114">
        <f t="shared" si="123"/>
        <v>6.9719367106924022</v>
      </c>
      <c r="FX18" s="114">
        <f t="shared" si="124"/>
        <v>6.9836538692655381</v>
      </c>
      <c r="FY18" s="89"/>
      <c r="FZ18" s="89">
        <f t="shared" si="125"/>
        <v>5.420619021588589</v>
      </c>
      <c r="GB18" s="120">
        <f t="shared" si="126"/>
        <v>6.25E-2</v>
      </c>
      <c r="GC18" s="120">
        <f t="shared" si="126"/>
        <v>1.5625E-2</v>
      </c>
      <c r="GD18" s="120">
        <f t="shared" si="126"/>
        <v>6.9444444444444441E-3</v>
      </c>
      <c r="GE18" s="120">
        <f t="shared" si="126"/>
        <v>3.90625E-3</v>
      </c>
      <c r="GF18" s="120">
        <f t="shared" si="126"/>
        <v>2.5000000000000001E-3</v>
      </c>
      <c r="GG18" s="120">
        <f t="shared" si="126"/>
        <v>1.736111111111111E-3</v>
      </c>
      <c r="GH18" s="120">
        <f t="shared" si="126"/>
        <v>1.2755102040816326E-3</v>
      </c>
      <c r="GI18" s="120">
        <f t="shared" si="126"/>
        <v>9.765625E-4</v>
      </c>
      <c r="GJ18" s="120">
        <v>1</v>
      </c>
      <c r="GK18" s="120">
        <v>1</v>
      </c>
      <c r="GL18" s="120">
        <v>1</v>
      </c>
      <c r="GM18" s="120">
        <v>1</v>
      </c>
      <c r="GN18" s="120">
        <v>1</v>
      </c>
      <c r="GO18" s="120">
        <v>1</v>
      </c>
      <c r="GP18" s="120">
        <v>1</v>
      </c>
      <c r="GQ18" s="120">
        <v>1</v>
      </c>
      <c r="GR18" s="120">
        <f t="shared" si="127"/>
        <v>16</v>
      </c>
      <c r="GS18" s="120">
        <f t="shared" si="128"/>
        <v>64</v>
      </c>
      <c r="GT18" s="120">
        <f t="shared" si="129"/>
        <v>144</v>
      </c>
      <c r="GU18" s="120">
        <f t="shared" si="130"/>
        <v>256</v>
      </c>
      <c r="GV18" s="120">
        <f t="shared" si="131"/>
        <v>400</v>
      </c>
      <c r="GW18" s="120">
        <f t="shared" si="132"/>
        <v>576</v>
      </c>
      <c r="GX18" s="120">
        <f t="shared" si="133"/>
        <v>784</v>
      </c>
      <c r="GY18" s="120">
        <f t="shared" si="134"/>
        <v>1024</v>
      </c>
      <c r="GZ18" s="120">
        <f t="shared" si="135"/>
        <v>6.25E-2</v>
      </c>
      <c r="HA18" s="120">
        <f t="shared" si="136"/>
        <v>1.5625E-2</v>
      </c>
      <c r="HB18" s="120">
        <f t="shared" si="137"/>
        <v>6.9444444444444441E-3</v>
      </c>
      <c r="HC18" s="120">
        <f t="shared" si="138"/>
        <v>3.90625E-3</v>
      </c>
      <c r="HD18" s="120">
        <f t="shared" si="139"/>
        <v>2.5000000000000001E-3</v>
      </c>
      <c r="HE18" s="120">
        <f t="shared" si="140"/>
        <v>1.736111111111111E-3</v>
      </c>
      <c r="HF18" s="120">
        <f t="shared" si="141"/>
        <v>1.2755102040816326E-3</v>
      </c>
      <c r="HG18" s="120">
        <f t="shared" si="142"/>
        <v>9.765625E-4</v>
      </c>
      <c r="HI18" s="120">
        <f t="shared" si="143"/>
        <v>0.33333333333333331</v>
      </c>
      <c r="HJ18" s="120">
        <f t="shared" si="143"/>
        <v>8.3333333333333329E-2</v>
      </c>
      <c r="HK18" s="120">
        <f t="shared" si="143"/>
        <v>3.7037037037037035E-2</v>
      </c>
      <c r="HL18" s="120">
        <f t="shared" si="143"/>
        <v>2.0833333333333332E-2</v>
      </c>
      <c r="HM18" s="120">
        <f t="shared" si="143"/>
        <v>1.3333333333333334E-2</v>
      </c>
      <c r="HN18" s="120">
        <f t="shared" si="143"/>
        <v>9.2592592592592587E-3</v>
      </c>
      <c r="HO18" s="120">
        <f t="shared" si="143"/>
        <v>6.8027210884353739E-3</v>
      </c>
      <c r="HP18" s="120">
        <f t="shared" si="143"/>
        <v>5.208333333333333E-3</v>
      </c>
      <c r="HQ18" s="120">
        <f t="shared" si="144"/>
        <v>1.3333333333333333</v>
      </c>
      <c r="HR18" s="120">
        <f t="shared" si="144"/>
        <v>1.3333333333333333</v>
      </c>
      <c r="HS18" s="120">
        <f t="shared" si="144"/>
        <v>1.3333333333333333</v>
      </c>
      <c r="HT18" s="120">
        <f t="shared" si="144"/>
        <v>1.3333333333333333</v>
      </c>
      <c r="HU18" s="120">
        <f t="shared" si="144"/>
        <v>1.3333333333333333</v>
      </c>
      <c r="HV18" s="120">
        <f t="shared" si="144"/>
        <v>1.3333333333333333</v>
      </c>
      <c r="HW18" s="120">
        <f t="shared" si="144"/>
        <v>1.3333333333333333</v>
      </c>
      <c r="HX18" s="120">
        <f t="shared" si="144"/>
        <v>1.3333333333333333</v>
      </c>
      <c r="HY18" s="120">
        <f t="shared" si="145"/>
        <v>16</v>
      </c>
      <c r="HZ18" s="120">
        <f t="shared" si="146"/>
        <v>64</v>
      </c>
      <c r="IA18" s="120">
        <f t="shared" si="147"/>
        <v>144</v>
      </c>
      <c r="IB18" s="120">
        <f t="shared" si="148"/>
        <v>256</v>
      </c>
      <c r="IC18" s="120">
        <f t="shared" si="149"/>
        <v>400</v>
      </c>
      <c r="ID18" s="120">
        <f t="shared" si="150"/>
        <v>576</v>
      </c>
      <c r="IE18" s="120">
        <f t="shared" si="151"/>
        <v>784</v>
      </c>
      <c r="IF18" s="120">
        <f t="shared" si="152"/>
        <v>1024</v>
      </c>
      <c r="IG18" s="120">
        <f t="shared" si="153"/>
        <v>8.3333333333333329E-2</v>
      </c>
      <c r="IH18" s="120">
        <f t="shared" si="154"/>
        <v>2.0833333333333332E-2</v>
      </c>
      <c r="II18" s="120">
        <f t="shared" si="155"/>
        <v>9.2592592592592587E-3</v>
      </c>
      <c r="IJ18" s="120">
        <f t="shared" si="156"/>
        <v>5.208333333333333E-3</v>
      </c>
      <c r="IK18" s="120">
        <f t="shared" si="157"/>
        <v>3.3333333333333335E-3</v>
      </c>
      <c r="IL18" s="120">
        <f t="shared" si="158"/>
        <v>2.3148148148148147E-3</v>
      </c>
      <c r="IM18" s="120">
        <f t="shared" si="159"/>
        <v>1.7006802721088435E-3</v>
      </c>
      <c r="IN18" s="120">
        <f t="shared" si="160"/>
        <v>1.3020833333333333E-3</v>
      </c>
      <c r="IO18" s="11"/>
      <c r="IP18" s="120">
        <f t="shared" si="161"/>
        <v>4.6875E-2</v>
      </c>
      <c r="IQ18" s="120">
        <f t="shared" si="162"/>
        <v>1.2500000000000001E-2</v>
      </c>
      <c r="IR18" s="120">
        <f t="shared" si="162"/>
        <v>6.2500000000000003E-3</v>
      </c>
      <c r="IS18" s="120">
        <f t="shared" si="162"/>
        <v>3.6764705882352941E-3</v>
      </c>
      <c r="IT18" s="120">
        <f t="shared" si="162"/>
        <v>2.403846153846154E-3</v>
      </c>
      <c r="IU18" s="120">
        <f t="shared" si="162"/>
        <v>1.6891891891891893E-3</v>
      </c>
      <c r="IV18" s="120">
        <f t="shared" si="162"/>
        <v>1.25E-3</v>
      </c>
      <c r="IW18" s="120">
        <f t="shared" si="162"/>
        <v>9.6153846153846159E-4</v>
      </c>
      <c r="IX18" s="120">
        <v>1</v>
      </c>
      <c r="IY18" s="120">
        <v>1</v>
      </c>
      <c r="IZ18" s="120">
        <v>1</v>
      </c>
      <c r="JA18" s="120">
        <v>1</v>
      </c>
      <c r="JB18" s="120">
        <v>1</v>
      </c>
      <c r="JC18" s="120">
        <v>1</v>
      </c>
      <c r="JD18" s="120">
        <v>1</v>
      </c>
      <c r="JE18" s="120">
        <v>1</v>
      </c>
      <c r="JF18" s="120">
        <f t="shared" si="163"/>
        <v>64</v>
      </c>
      <c r="JG18" s="120">
        <f t="shared" si="164"/>
        <v>131.19999999999999</v>
      </c>
      <c r="JH18" s="120">
        <f t="shared" si="164"/>
        <v>217.6</v>
      </c>
      <c r="JI18" s="120">
        <f t="shared" si="164"/>
        <v>332.23529411764707</v>
      </c>
      <c r="JJ18" s="120">
        <f t="shared" si="164"/>
        <v>477.53846153846155</v>
      </c>
      <c r="JK18" s="120">
        <f t="shared" si="164"/>
        <v>654.27027027027032</v>
      </c>
      <c r="JL18" s="120">
        <f t="shared" si="164"/>
        <v>862.72</v>
      </c>
      <c r="JM18" s="120">
        <f t="shared" si="164"/>
        <v>1103.0153846153846</v>
      </c>
      <c r="JN18" s="120">
        <f t="shared" si="165"/>
        <v>4.6875E-2</v>
      </c>
      <c r="JO18" s="120">
        <f t="shared" si="166"/>
        <v>1.2500000000000001E-2</v>
      </c>
      <c r="JP18" s="120">
        <f t="shared" si="167"/>
        <v>6.2500000000000003E-3</v>
      </c>
      <c r="JQ18" s="120">
        <f t="shared" si="168"/>
        <v>3.6764705882352941E-3</v>
      </c>
      <c r="JR18" s="120">
        <f t="shared" si="169"/>
        <v>2.403846153846154E-3</v>
      </c>
      <c r="JS18" s="120">
        <f t="shared" si="170"/>
        <v>1.6891891891891893E-3</v>
      </c>
      <c r="JT18" s="120">
        <f t="shared" si="171"/>
        <v>1.25E-3</v>
      </c>
      <c r="JU18" s="120">
        <f t="shared" si="172"/>
        <v>9.6153846153846159E-4</v>
      </c>
      <c r="JW18" s="120">
        <f t="shared" si="173"/>
        <v>0.25</v>
      </c>
      <c r="JX18" s="120">
        <f t="shared" si="174"/>
        <v>6.6666666666666666E-2</v>
      </c>
      <c r="JY18" s="120">
        <f t="shared" si="174"/>
        <v>3.3333333333333333E-2</v>
      </c>
      <c r="JZ18" s="120">
        <f t="shared" si="174"/>
        <v>1.9607843137254902E-2</v>
      </c>
      <c r="KA18" s="120">
        <f t="shared" si="174"/>
        <v>1.282051282051282E-2</v>
      </c>
      <c r="KB18" s="120">
        <f t="shared" si="174"/>
        <v>9.0090090090090089E-3</v>
      </c>
      <c r="KC18" s="120">
        <f t="shared" si="174"/>
        <v>6.6666666666666671E-3</v>
      </c>
      <c r="KD18" s="120">
        <f t="shared" si="174"/>
        <v>5.1282051282051282E-3</v>
      </c>
      <c r="KE18" s="120">
        <f t="shared" si="175"/>
        <v>1.3333333333333333</v>
      </c>
      <c r="KF18" s="120">
        <f t="shared" si="175"/>
        <v>1.3333333333333333</v>
      </c>
      <c r="KG18" s="120">
        <f t="shared" si="175"/>
        <v>1.3333333333333333</v>
      </c>
      <c r="KH18" s="120">
        <f t="shared" si="175"/>
        <v>1.3333333333333333</v>
      </c>
      <c r="KI18" s="120">
        <f t="shared" si="175"/>
        <v>1.3333333333333333</v>
      </c>
      <c r="KJ18" s="120">
        <f t="shared" si="175"/>
        <v>1.3333333333333333</v>
      </c>
      <c r="KK18" s="120">
        <f t="shared" si="175"/>
        <v>1.3333333333333333</v>
      </c>
      <c r="KL18" s="120">
        <f t="shared" si="175"/>
        <v>1.3333333333333333</v>
      </c>
      <c r="KM18" s="120">
        <f t="shared" si="176"/>
        <v>64</v>
      </c>
      <c r="KN18" s="120">
        <f t="shared" si="177"/>
        <v>131.19999999999999</v>
      </c>
      <c r="KO18" s="120">
        <f t="shared" si="177"/>
        <v>217.6</v>
      </c>
      <c r="KP18" s="120">
        <f t="shared" si="177"/>
        <v>332.23529411764707</v>
      </c>
      <c r="KQ18" s="120">
        <f t="shared" si="177"/>
        <v>477.53846153846155</v>
      </c>
      <c r="KR18" s="120">
        <f t="shared" si="177"/>
        <v>654.27027027027032</v>
      </c>
      <c r="KS18" s="120">
        <f t="shared" si="177"/>
        <v>862.72</v>
      </c>
      <c r="KT18" s="120">
        <f t="shared" si="177"/>
        <v>1103.0153846153846</v>
      </c>
      <c r="KU18" s="120">
        <f t="shared" si="178"/>
        <v>6.25E-2</v>
      </c>
      <c r="KV18" s="120">
        <f t="shared" si="179"/>
        <v>1.6666666666666666E-2</v>
      </c>
      <c r="KW18" s="120">
        <f t="shared" si="180"/>
        <v>8.3333333333333332E-3</v>
      </c>
      <c r="KX18" s="120">
        <f t="shared" si="181"/>
        <v>4.9019607843137254E-3</v>
      </c>
      <c r="KY18" s="120">
        <f t="shared" si="182"/>
        <v>3.205128205128205E-3</v>
      </c>
      <c r="KZ18" s="120">
        <f t="shared" si="183"/>
        <v>2.2522522522522522E-3</v>
      </c>
      <c r="LA18" s="120">
        <f t="shared" si="184"/>
        <v>1.6666666666666668E-3</v>
      </c>
      <c r="LB18" s="120">
        <f t="shared" si="185"/>
        <v>1.2820512820512821E-3</v>
      </c>
      <c r="LD18" s="11">
        <v>0.25</v>
      </c>
      <c r="LE18" s="18">
        <f t="shared" si="186"/>
        <v>19.033358539601654</v>
      </c>
      <c r="LF18" s="18">
        <f t="shared" si="186"/>
        <v>10.131014760473827</v>
      </c>
      <c r="LG18" s="18">
        <f t="shared" si="186"/>
        <v>6.8952581398974226</v>
      </c>
      <c r="LH18" s="18">
        <f t="shared" si="186"/>
        <v>4.2163381049514239</v>
      </c>
      <c r="LI18" s="18">
        <f t="shared" si="186"/>
        <v>2.3703531170322578</v>
      </c>
      <c r="LJ18" s="18">
        <f t="shared" si="186"/>
        <v>1.2500318698190775</v>
      </c>
      <c r="LK18" s="18">
        <f t="shared" si="186"/>
        <v>1.0003188630209638</v>
      </c>
      <c r="LL18" s="18"/>
      <c r="LM18" s="11">
        <v>0.25</v>
      </c>
      <c r="LN18" s="18">
        <v>18.081888761772795</v>
      </c>
      <c r="LO18" s="18">
        <v>9.7744230599500188</v>
      </c>
      <c r="LP18" s="18">
        <v>6.6890089471762728</v>
      </c>
      <c r="LQ18" s="18">
        <v>4.1082662770818654</v>
      </c>
      <c r="LR18" s="18">
        <v>2.3163944190610453</v>
      </c>
      <c r="LS18" s="18">
        <v>1.2373202756619344</v>
      </c>
      <c r="LT18" s="18">
        <v>0.99999332691442355</v>
      </c>
      <c r="LU18" s="18">
        <v>19.033358539601654</v>
      </c>
      <c r="LV18" s="18">
        <v>10.131014760473827</v>
      </c>
      <c r="LW18" s="18">
        <v>6.8952581398974226</v>
      </c>
      <c r="LX18" s="18">
        <v>4.2163381049514239</v>
      </c>
      <c r="LY18" s="18">
        <v>2.3703531170322578</v>
      </c>
      <c r="LZ18" s="18">
        <v>1.2500318698190775</v>
      </c>
      <c r="MA18" s="18">
        <v>1.0003188630209638</v>
      </c>
      <c r="MB18" s="18">
        <v>65.675775333086492</v>
      </c>
      <c r="MC18" s="18">
        <v>15.730639323229967</v>
      </c>
      <c r="MD18" s="18">
        <v>8.9434543081140827</v>
      </c>
      <c r="ME18" s="18">
        <v>4.8194020448402819</v>
      </c>
      <c r="MF18" s="18">
        <v>2.4835912438779184</v>
      </c>
      <c r="MG18" s="18">
        <v>1.249655485637291</v>
      </c>
      <c r="MH18" s="18">
        <v>1.0000480202262148</v>
      </c>
      <c r="MI18" s="18">
        <v>66.556151908741171</v>
      </c>
      <c r="MJ18" s="18">
        <v>15.955023798817166</v>
      </c>
      <c r="MK18" s="18">
        <v>9.0768767165966349</v>
      </c>
      <c r="ML18" s="18">
        <v>4.8930726454040805</v>
      </c>
      <c r="MM18" s="18">
        <v>2.4921366651092658</v>
      </c>
      <c r="MN18" s="18">
        <v>1.2499717303965299</v>
      </c>
      <c r="MO18" s="18">
        <v>1.0000126254249304</v>
      </c>
      <c r="MP18" s="120"/>
      <c r="MQ18" s="120"/>
      <c r="MR18" s="120"/>
      <c r="MS18" s="120"/>
    </row>
    <row r="19" spans="2:357" s="4" customFormat="1" ht="15" x14ac:dyDescent="0.35">
      <c r="B19" s="12" t="s">
        <v>61</v>
      </c>
      <c r="C19" s="126">
        <v>10</v>
      </c>
      <c r="D19" s="4" t="s">
        <v>2</v>
      </c>
      <c r="E19" s="36" t="s">
        <v>63</v>
      </c>
      <c r="F19" s="39">
        <v>10000000</v>
      </c>
      <c r="G19" s="4" t="s">
        <v>107</v>
      </c>
      <c r="H19" s="36" t="s">
        <v>65</v>
      </c>
      <c r="I19" s="39">
        <v>10000000</v>
      </c>
      <c r="J19" s="4" t="s">
        <v>107</v>
      </c>
      <c r="M19" s="6"/>
      <c r="N19" s="6"/>
      <c r="O19" s="6"/>
      <c r="P19" s="6"/>
      <c r="Q19" s="6"/>
      <c r="R19" s="6"/>
      <c r="S19" s="7"/>
      <c r="T19" s="6"/>
      <c r="U19" s="5"/>
      <c r="V19" s="5">
        <v>0</v>
      </c>
      <c r="W19" s="5">
        <f>W18</f>
        <v>4.3344814766157915</v>
      </c>
      <c r="X19" s="127">
        <v>3</v>
      </c>
      <c r="Y19" s="127">
        <v>10</v>
      </c>
      <c r="Z19" s="39">
        <f t="shared" si="2"/>
        <v>0.02</v>
      </c>
      <c r="AA19" s="39">
        <f t="shared" si="3"/>
        <v>10000000</v>
      </c>
      <c r="AB19" s="39">
        <f t="shared" si="4"/>
        <v>10000000</v>
      </c>
      <c r="AC19" s="98">
        <f t="shared" si="5"/>
        <v>3500000</v>
      </c>
      <c r="AD19" s="41">
        <f t="shared" si="6"/>
        <v>0.33</v>
      </c>
      <c r="AE19" s="41">
        <f t="shared" si="7"/>
        <v>0.33</v>
      </c>
      <c r="AF19" s="40">
        <f t="shared" si="8"/>
        <v>1.4999999999999999E-2</v>
      </c>
      <c r="AG19" s="39">
        <f t="shared" si="9"/>
        <v>10000000</v>
      </c>
      <c r="AH19" s="39">
        <f t="shared" si="10"/>
        <v>10000000</v>
      </c>
      <c r="AI19" s="98">
        <f t="shared" si="11"/>
        <v>3500000</v>
      </c>
      <c r="AJ19" s="41">
        <f t="shared" si="12"/>
        <v>0.33</v>
      </c>
      <c r="AK19" s="41">
        <f t="shared" si="13"/>
        <v>0.33</v>
      </c>
      <c r="AL19" s="41">
        <f t="shared" si="14"/>
        <v>0.15</v>
      </c>
      <c r="AM19" s="39">
        <f t="shared" si="15"/>
        <v>16000</v>
      </c>
      <c r="AN19" s="39">
        <f t="shared" si="16"/>
        <v>10000</v>
      </c>
      <c r="AO19" s="39">
        <f t="shared" si="17"/>
        <v>10000</v>
      </c>
      <c r="AP19" s="41">
        <f t="shared" si="18"/>
        <v>0.03</v>
      </c>
      <c r="AQ19" s="41">
        <f t="shared" si="19"/>
        <v>0.03</v>
      </c>
      <c r="AR19" s="4">
        <f t="shared" si="20"/>
        <v>0.16750000000000001</v>
      </c>
      <c r="AS19" s="11">
        <f t="shared" si="21"/>
        <v>0.3</v>
      </c>
      <c r="AT19" s="13">
        <f t="shared" si="22"/>
        <v>2698.7110633727179</v>
      </c>
      <c r="AU19" s="17">
        <f t="shared" si="187"/>
        <v>0.14240255159723011</v>
      </c>
      <c r="AV19" s="11">
        <f t="shared" si="23"/>
        <v>0.5714285714285714</v>
      </c>
      <c r="AW19" s="10">
        <f t="shared" si="24"/>
        <v>1</v>
      </c>
      <c r="AX19" s="10">
        <f t="shared" si="25"/>
        <v>0.8911</v>
      </c>
      <c r="AY19" s="10">
        <f t="shared" si="26"/>
        <v>224441.70126809561</v>
      </c>
      <c r="AZ19" s="10">
        <f t="shared" si="188"/>
        <v>1</v>
      </c>
      <c r="BA19" s="10">
        <f t="shared" si="27"/>
        <v>0.31188500000000002</v>
      </c>
      <c r="BB19" s="10">
        <f t="shared" si="28"/>
        <v>0.95377000000000001</v>
      </c>
      <c r="BC19" s="10">
        <f t="shared" si="29"/>
        <v>0.99909999999999999</v>
      </c>
      <c r="BD19" s="10">
        <f t="shared" si="30"/>
        <v>0.8911</v>
      </c>
      <c r="BE19" s="10">
        <f t="shared" si="31"/>
        <v>168331.27595107173</v>
      </c>
      <c r="BF19" s="10">
        <f t="shared" si="32"/>
        <v>1</v>
      </c>
      <c r="BG19" s="10">
        <f t="shared" si="33"/>
        <v>0.31188500000000002</v>
      </c>
      <c r="BH19" s="10">
        <f t="shared" si="34"/>
        <v>0.95377000000000001</v>
      </c>
      <c r="BI19" s="120">
        <f t="shared" si="189"/>
        <v>0.48</v>
      </c>
      <c r="BJ19" s="120">
        <f t="shared" si="35"/>
        <v>0.12</v>
      </c>
      <c r="BK19" s="120">
        <f t="shared" si="35"/>
        <v>5.3333333333333337E-2</v>
      </c>
      <c r="BL19" s="120">
        <f t="shared" si="35"/>
        <v>0.03</v>
      </c>
      <c r="BM19" s="120">
        <f t="shared" si="35"/>
        <v>1.9199999999999998E-2</v>
      </c>
      <c r="BN19" s="120">
        <f t="shared" si="35"/>
        <v>1.3333333333333334E-2</v>
      </c>
      <c r="BO19" s="120">
        <f t="shared" si="35"/>
        <v>9.7959183673469383E-3</v>
      </c>
      <c r="BP19" s="120">
        <f t="shared" si="35"/>
        <v>7.4999999999999997E-3</v>
      </c>
      <c r="BQ19" s="120">
        <f t="shared" si="35"/>
        <v>1.3333333333333333</v>
      </c>
      <c r="BR19" s="120">
        <f t="shared" si="35"/>
        <v>1.3333333333333333</v>
      </c>
      <c r="BS19" s="120">
        <f t="shared" si="35"/>
        <v>1.3333333333333333</v>
      </c>
      <c r="BT19" s="120">
        <f t="shared" si="35"/>
        <v>1.3333333333333333</v>
      </c>
      <c r="BU19" s="120">
        <f t="shared" si="35"/>
        <v>1.3333333333333333</v>
      </c>
      <c r="BV19" s="120">
        <f t="shared" si="35"/>
        <v>1.3333333333333333</v>
      </c>
      <c r="BW19" s="120">
        <f t="shared" si="35"/>
        <v>1.3333333333333333</v>
      </c>
      <c r="BX19" s="120">
        <f t="shared" si="35"/>
        <v>1.3333333333333333</v>
      </c>
      <c r="BY19" s="120">
        <f t="shared" si="35"/>
        <v>11.111111111111111</v>
      </c>
      <c r="BZ19" s="120">
        <f t="shared" si="35"/>
        <v>44.444444444444443</v>
      </c>
      <c r="CA19" s="120">
        <f t="shared" si="35"/>
        <v>100</v>
      </c>
      <c r="CB19" s="120">
        <f t="shared" si="35"/>
        <v>177.77777777777777</v>
      </c>
      <c r="CC19" s="120">
        <f t="shared" si="35"/>
        <v>277.77777777777777</v>
      </c>
      <c r="CD19" s="120">
        <f t="shared" si="35"/>
        <v>400</v>
      </c>
      <c r="CE19" s="120">
        <f t="shared" si="35"/>
        <v>544.44444444444446</v>
      </c>
      <c r="CF19" s="120">
        <f t="shared" si="35"/>
        <v>711.11111111111109</v>
      </c>
      <c r="CG19" s="120">
        <f t="shared" si="190"/>
        <v>0.12</v>
      </c>
      <c r="CH19" s="120">
        <f t="shared" si="36"/>
        <v>0.03</v>
      </c>
      <c r="CI19" s="120">
        <f t="shared" si="36"/>
        <v>1.3333333333333334E-2</v>
      </c>
      <c r="CJ19" s="120">
        <f t="shared" si="36"/>
        <v>7.4999999999999997E-3</v>
      </c>
      <c r="CK19" s="120">
        <f t="shared" si="36"/>
        <v>4.7999999999999996E-3</v>
      </c>
      <c r="CL19" s="120">
        <f t="shared" si="36"/>
        <v>3.3333333333333335E-3</v>
      </c>
      <c r="CM19" s="120">
        <f t="shared" si="36"/>
        <v>2.4489795918367346E-3</v>
      </c>
      <c r="CN19" s="120">
        <f t="shared" si="36"/>
        <v>1.8749999999999999E-3</v>
      </c>
      <c r="CO19" s="94">
        <f t="shared" si="37"/>
        <v>18.992346666666666</v>
      </c>
      <c r="CP19" s="94">
        <f t="shared" si="38"/>
        <v>62.721846666666664</v>
      </c>
      <c r="CQ19" s="94">
        <f t="shared" si="39"/>
        <v>135.60434666666666</v>
      </c>
      <c r="CR19" s="94">
        <f t="shared" si="40"/>
        <v>237.63984666666667</v>
      </c>
      <c r="CS19" s="94">
        <f t="shared" si="41"/>
        <v>368.82834666666668</v>
      </c>
      <c r="CT19" s="94">
        <f t="shared" si="42"/>
        <v>529.16984666666667</v>
      </c>
      <c r="CU19" s="94">
        <f t="shared" si="43"/>
        <v>718.66434666666669</v>
      </c>
      <c r="CV19" s="94">
        <f t="shared" si="44"/>
        <v>937.31184666666672</v>
      </c>
      <c r="CW19" s="94">
        <f t="shared" si="45"/>
        <v>18.992346666666666</v>
      </c>
      <c r="CX19" s="94">
        <f t="shared" si="46"/>
        <v>62.721846666666664</v>
      </c>
      <c r="CY19" s="94">
        <f t="shared" si="47"/>
        <v>135.60434666666666</v>
      </c>
      <c r="CZ19" s="94">
        <f t="shared" si="48"/>
        <v>237.63984666666667</v>
      </c>
      <c r="DA19" s="94">
        <f t="shared" si="49"/>
        <v>368.82834666666668</v>
      </c>
      <c r="DB19" s="94">
        <f t="shared" si="50"/>
        <v>529.16984666666667</v>
      </c>
      <c r="DC19" s="94">
        <f t="shared" si="51"/>
        <v>718.66434666666669</v>
      </c>
      <c r="DD19" s="94">
        <f t="shared" si="52"/>
        <v>937.31184666666672</v>
      </c>
      <c r="DE19" s="11">
        <f t="shared" si="53"/>
        <v>14.134497777777778</v>
      </c>
      <c r="DF19" s="11">
        <f t="shared" si="54"/>
        <v>47.107831111111111</v>
      </c>
      <c r="DG19" s="11">
        <f t="shared" si="55"/>
        <v>102.59672</v>
      </c>
      <c r="DH19" s="11">
        <f t="shared" si="56"/>
        <v>180.35116444444444</v>
      </c>
      <c r="DI19" s="11">
        <f t="shared" si="57"/>
        <v>280.34036444444445</v>
      </c>
      <c r="DJ19" s="11">
        <f t="shared" si="58"/>
        <v>402.55671999999998</v>
      </c>
      <c r="DK19" s="11">
        <f t="shared" si="59"/>
        <v>546.99762702947851</v>
      </c>
      <c r="DL19" s="11">
        <f t="shared" si="60"/>
        <v>713.66199777777774</v>
      </c>
      <c r="DM19" s="94">
        <f t="shared" si="61"/>
        <v>14.134497777777778</v>
      </c>
      <c r="DN19" s="94">
        <f t="shared" si="62"/>
        <v>47.107831111111111</v>
      </c>
      <c r="DO19" s="94">
        <f t="shared" si="63"/>
        <v>102.59672</v>
      </c>
      <c r="DP19" s="94">
        <f t="shared" si="64"/>
        <v>180.35116444444444</v>
      </c>
      <c r="DQ19" s="94">
        <f t="shared" si="65"/>
        <v>280.34036444444445</v>
      </c>
      <c r="DR19" s="94">
        <f t="shared" si="66"/>
        <v>402.55671999999998</v>
      </c>
      <c r="DS19" s="94">
        <f t="shared" si="67"/>
        <v>546.99762702947851</v>
      </c>
      <c r="DT19" s="94">
        <f t="shared" si="68"/>
        <v>713.66199777777774</v>
      </c>
      <c r="DU19" s="94">
        <f t="shared" si="69"/>
        <v>9.5939131851851851</v>
      </c>
      <c r="DV19" s="94">
        <f t="shared" si="70"/>
        <v>23.305763940740739</v>
      </c>
      <c r="DW19" s="94">
        <f t="shared" si="71"/>
        <v>46.380633422222225</v>
      </c>
      <c r="DX19" s="94">
        <f t="shared" si="72"/>
        <v>78.714559962962966</v>
      </c>
      <c r="DY19" s="94">
        <f t="shared" si="73"/>
        <v>120.29473548562964</v>
      </c>
      <c r="DZ19" s="94">
        <f t="shared" si="74"/>
        <v>171.11799955555557</v>
      </c>
      <c r="EA19" s="94">
        <f t="shared" si="75"/>
        <v>231.18326927407409</v>
      </c>
      <c r="EB19" s="94">
        <f t="shared" si="76"/>
        <v>300.49009230185186</v>
      </c>
      <c r="EC19" s="94">
        <f t="shared" si="77"/>
        <v>9.5939131851851851</v>
      </c>
      <c r="ED19" s="94">
        <f t="shared" si="78"/>
        <v>23.305763940740743</v>
      </c>
      <c r="EE19" s="94">
        <f t="shared" si="79"/>
        <v>46.380633422222225</v>
      </c>
      <c r="EF19" s="94">
        <f t="shared" si="80"/>
        <v>78.714559962962966</v>
      </c>
      <c r="EG19" s="94">
        <f t="shared" si="81"/>
        <v>120.29473548562964</v>
      </c>
      <c r="EH19" s="94">
        <f t="shared" si="82"/>
        <v>171.11799955555557</v>
      </c>
      <c r="EI19" s="94">
        <f t="shared" si="83"/>
        <v>231.18326927407412</v>
      </c>
      <c r="EJ19" s="94">
        <f t="shared" si="84"/>
        <v>300.49009230185186</v>
      </c>
      <c r="EK19" s="94">
        <f t="shared" si="85"/>
        <v>9.5939131851851851</v>
      </c>
      <c r="EL19" s="94">
        <f t="shared" si="86"/>
        <v>23.305763940740743</v>
      </c>
      <c r="EM19" s="94">
        <f t="shared" si="87"/>
        <v>46.380633422222225</v>
      </c>
      <c r="EN19" s="94">
        <f t="shared" si="88"/>
        <v>78.714559962962966</v>
      </c>
      <c r="EO19" s="94">
        <f t="shared" si="89"/>
        <v>120.29473548562964</v>
      </c>
      <c r="EP19" s="94">
        <f t="shared" si="90"/>
        <v>171.11799955555557</v>
      </c>
      <c r="EQ19" s="94">
        <f t="shared" si="91"/>
        <v>231.18326927407412</v>
      </c>
      <c r="ER19" s="94">
        <f t="shared" si="92"/>
        <v>300.49009230185186</v>
      </c>
      <c r="ES19" s="94">
        <f t="shared" si="93"/>
        <v>1</v>
      </c>
      <c r="ET19" s="94">
        <f t="shared" si="94"/>
        <v>1</v>
      </c>
      <c r="EU19" s="94">
        <f t="shared" si="95"/>
        <v>1</v>
      </c>
      <c r="EV19" s="94">
        <f t="shared" si="96"/>
        <v>1</v>
      </c>
      <c r="EW19" s="94">
        <f t="shared" si="97"/>
        <v>1</v>
      </c>
      <c r="EX19" s="94">
        <f t="shared" si="98"/>
        <v>1</v>
      </c>
      <c r="EY19" s="94">
        <f t="shared" si="99"/>
        <v>1</v>
      </c>
      <c r="EZ19" s="94">
        <f t="shared" si="100"/>
        <v>1</v>
      </c>
      <c r="FA19" s="94">
        <f t="shared" si="101"/>
        <v>1</v>
      </c>
      <c r="FB19" s="94">
        <f t="shared" si="102"/>
        <v>1</v>
      </c>
      <c r="FC19" s="94">
        <f t="shared" si="103"/>
        <v>1</v>
      </c>
      <c r="FD19" s="94">
        <f t="shared" si="104"/>
        <v>1</v>
      </c>
      <c r="FE19" s="94">
        <f t="shared" si="105"/>
        <v>1</v>
      </c>
      <c r="FF19" s="94">
        <f t="shared" si="106"/>
        <v>1</v>
      </c>
      <c r="FG19" s="94">
        <f t="shared" si="107"/>
        <v>1</v>
      </c>
      <c r="FH19" s="94">
        <f t="shared" si="108"/>
        <v>1</v>
      </c>
      <c r="FI19" s="94">
        <f t="shared" si="109"/>
        <v>1</v>
      </c>
      <c r="FJ19" s="94">
        <f t="shared" si="110"/>
        <v>1</v>
      </c>
      <c r="FK19" s="94">
        <f t="shared" si="111"/>
        <v>1</v>
      </c>
      <c r="FL19" s="94">
        <f t="shared" si="112"/>
        <v>1</v>
      </c>
      <c r="FM19" s="94">
        <f t="shared" si="113"/>
        <v>1</v>
      </c>
      <c r="FN19" s="94">
        <f t="shared" si="114"/>
        <v>1</v>
      </c>
      <c r="FO19" s="94">
        <f t="shared" si="115"/>
        <v>1</v>
      </c>
      <c r="FP19" s="94">
        <f t="shared" si="116"/>
        <v>1</v>
      </c>
      <c r="FQ19" s="114">
        <f t="shared" si="117"/>
        <v>5.0481864141630943</v>
      </c>
      <c r="FR19" s="114">
        <f t="shared" si="118"/>
        <v>6.2702589880608199</v>
      </c>
      <c r="FS19" s="114">
        <f t="shared" si="119"/>
        <v>6.6544295013374599</v>
      </c>
      <c r="FT19" s="114">
        <f t="shared" si="120"/>
        <v>6.8079392901844979</v>
      </c>
      <c r="FU19" s="114">
        <f t="shared" si="121"/>
        <v>6.8828126198606245</v>
      </c>
      <c r="FV19" s="114">
        <f t="shared" si="122"/>
        <v>6.924554951348826</v>
      </c>
      <c r="FW19" s="114">
        <f t="shared" si="123"/>
        <v>6.9500987858945384</v>
      </c>
      <c r="FX19" s="114">
        <f t="shared" si="124"/>
        <v>6.9668309790458833</v>
      </c>
      <c r="FY19" s="89"/>
      <c r="FZ19" s="89">
        <f t="shared" si="125"/>
        <v>5.0481864141630943</v>
      </c>
      <c r="GB19" s="120">
        <f t="shared" si="126"/>
        <v>0.09</v>
      </c>
      <c r="GC19" s="120">
        <f t="shared" si="126"/>
        <v>2.2499999999999999E-2</v>
      </c>
      <c r="GD19" s="120">
        <f t="shared" si="126"/>
        <v>0.01</v>
      </c>
      <c r="GE19" s="120">
        <f t="shared" si="126"/>
        <v>5.6249999999999998E-3</v>
      </c>
      <c r="GF19" s="120">
        <f t="shared" si="126"/>
        <v>3.5999999999999999E-3</v>
      </c>
      <c r="GG19" s="120">
        <f t="shared" si="126"/>
        <v>2.5000000000000001E-3</v>
      </c>
      <c r="GH19" s="120">
        <f t="shared" si="126"/>
        <v>1.8367346938775509E-3</v>
      </c>
      <c r="GI19" s="120">
        <f t="shared" si="126"/>
        <v>1.4062499999999999E-3</v>
      </c>
      <c r="GJ19" s="120">
        <v>1</v>
      </c>
      <c r="GK19" s="120">
        <v>1</v>
      </c>
      <c r="GL19" s="120">
        <v>1</v>
      </c>
      <c r="GM19" s="120">
        <v>1</v>
      </c>
      <c r="GN19" s="120">
        <v>1</v>
      </c>
      <c r="GO19" s="120">
        <v>1</v>
      </c>
      <c r="GP19" s="120">
        <v>1</v>
      </c>
      <c r="GQ19" s="120">
        <v>1</v>
      </c>
      <c r="GR19" s="120">
        <f t="shared" si="127"/>
        <v>11.111111111111111</v>
      </c>
      <c r="GS19" s="120">
        <f t="shared" si="128"/>
        <v>44.444444444444443</v>
      </c>
      <c r="GT19" s="120">
        <f t="shared" si="129"/>
        <v>100</v>
      </c>
      <c r="GU19" s="120">
        <f t="shared" si="130"/>
        <v>177.77777777777777</v>
      </c>
      <c r="GV19" s="120">
        <f t="shared" si="131"/>
        <v>277.77777777777777</v>
      </c>
      <c r="GW19" s="120">
        <f t="shared" si="132"/>
        <v>400</v>
      </c>
      <c r="GX19" s="120">
        <f t="shared" si="133"/>
        <v>544.44444444444446</v>
      </c>
      <c r="GY19" s="120">
        <f t="shared" si="134"/>
        <v>711.11111111111109</v>
      </c>
      <c r="GZ19" s="120">
        <f t="shared" si="135"/>
        <v>0.09</v>
      </c>
      <c r="HA19" s="120">
        <f t="shared" si="136"/>
        <v>2.2499999999999999E-2</v>
      </c>
      <c r="HB19" s="120">
        <f t="shared" si="137"/>
        <v>0.01</v>
      </c>
      <c r="HC19" s="120">
        <f t="shared" si="138"/>
        <v>5.6249999999999998E-3</v>
      </c>
      <c r="HD19" s="120">
        <f t="shared" si="139"/>
        <v>3.5999999999999999E-3</v>
      </c>
      <c r="HE19" s="120">
        <f t="shared" si="140"/>
        <v>2.5000000000000001E-3</v>
      </c>
      <c r="HF19" s="120">
        <f t="shared" si="141"/>
        <v>1.8367346938775509E-3</v>
      </c>
      <c r="HG19" s="120">
        <f t="shared" si="142"/>
        <v>1.4062499999999999E-3</v>
      </c>
      <c r="HI19" s="120">
        <f t="shared" si="143"/>
        <v>0.48</v>
      </c>
      <c r="HJ19" s="120">
        <f t="shared" si="143"/>
        <v>0.12</v>
      </c>
      <c r="HK19" s="120">
        <f t="shared" si="143"/>
        <v>5.3333333333333337E-2</v>
      </c>
      <c r="HL19" s="120">
        <f t="shared" si="143"/>
        <v>0.03</v>
      </c>
      <c r="HM19" s="120">
        <f t="shared" si="143"/>
        <v>1.9199999999999998E-2</v>
      </c>
      <c r="HN19" s="120">
        <f t="shared" si="143"/>
        <v>1.3333333333333334E-2</v>
      </c>
      <c r="HO19" s="120">
        <f t="shared" si="143"/>
        <v>9.7959183673469383E-3</v>
      </c>
      <c r="HP19" s="120">
        <f t="shared" si="143"/>
        <v>7.4999999999999997E-3</v>
      </c>
      <c r="HQ19" s="120">
        <f t="shared" si="144"/>
        <v>1.3333333333333333</v>
      </c>
      <c r="HR19" s="120">
        <f t="shared" si="144"/>
        <v>1.3333333333333333</v>
      </c>
      <c r="HS19" s="120">
        <f t="shared" si="144"/>
        <v>1.3333333333333333</v>
      </c>
      <c r="HT19" s="120">
        <f t="shared" si="144"/>
        <v>1.3333333333333333</v>
      </c>
      <c r="HU19" s="120">
        <f t="shared" si="144"/>
        <v>1.3333333333333333</v>
      </c>
      <c r="HV19" s="120">
        <f t="shared" si="144"/>
        <v>1.3333333333333333</v>
      </c>
      <c r="HW19" s="120">
        <f t="shared" si="144"/>
        <v>1.3333333333333333</v>
      </c>
      <c r="HX19" s="120">
        <f t="shared" si="144"/>
        <v>1.3333333333333333</v>
      </c>
      <c r="HY19" s="120">
        <f t="shared" si="145"/>
        <v>11.111111111111111</v>
      </c>
      <c r="HZ19" s="120">
        <f t="shared" si="146"/>
        <v>44.444444444444443</v>
      </c>
      <c r="IA19" s="120">
        <f t="shared" si="147"/>
        <v>100</v>
      </c>
      <c r="IB19" s="120">
        <f t="shared" si="148"/>
        <v>177.77777777777777</v>
      </c>
      <c r="IC19" s="120">
        <f t="shared" si="149"/>
        <v>277.77777777777777</v>
      </c>
      <c r="ID19" s="120">
        <f t="shared" si="150"/>
        <v>400</v>
      </c>
      <c r="IE19" s="120">
        <f t="shared" si="151"/>
        <v>544.44444444444446</v>
      </c>
      <c r="IF19" s="120">
        <f t="shared" si="152"/>
        <v>711.11111111111109</v>
      </c>
      <c r="IG19" s="120">
        <f t="shared" si="153"/>
        <v>0.12</v>
      </c>
      <c r="IH19" s="120">
        <f t="shared" si="154"/>
        <v>0.03</v>
      </c>
      <c r="II19" s="120">
        <f t="shared" si="155"/>
        <v>1.3333333333333334E-2</v>
      </c>
      <c r="IJ19" s="120">
        <f t="shared" si="156"/>
        <v>7.4999999999999997E-3</v>
      </c>
      <c r="IK19" s="120">
        <f t="shared" si="157"/>
        <v>4.7999999999999996E-3</v>
      </c>
      <c r="IL19" s="120">
        <f t="shared" si="158"/>
        <v>3.3333333333333335E-3</v>
      </c>
      <c r="IM19" s="120">
        <f t="shared" si="159"/>
        <v>2.4489795918367346E-3</v>
      </c>
      <c r="IN19" s="120">
        <f t="shared" si="160"/>
        <v>1.8749999999999999E-3</v>
      </c>
      <c r="IO19" s="11"/>
      <c r="IP19" s="120">
        <f t="shared" si="161"/>
        <v>6.7500000000000004E-2</v>
      </c>
      <c r="IQ19" s="120">
        <f t="shared" si="162"/>
        <v>1.7999999999999999E-2</v>
      </c>
      <c r="IR19" s="120">
        <f t="shared" si="162"/>
        <v>8.9999999999999993E-3</v>
      </c>
      <c r="IS19" s="120">
        <f t="shared" si="162"/>
        <v>5.2941176470588233E-3</v>
      </c>
      <c r="IT19" s="120">
        <f t="shared" si="162"/>
        <v>3.4615384615384616E-3</v>
      </c>
      <c r="IU19" s="120">
        <f t="shared" si="162"/>
        <v>2.4324324324324323E-3</v>
      </c>
      <c r="IV19" s="120">
        <f t="shared" si="162"/>
        <v>1.8E-3</v>
      </c>
      <c r="IW19" s="120">
        <f t="shared" si="162"/>
        <v>1.3846153846153845E-3</v>
      </c>
      <c r="IX19" s="120">
        <v>1</v>
      </c>
      <c r="IY19" s="120">
        <v>1</v>
      </c>
      <c r="IZ19" s="120">
        <v>1</v>
      </c>
      <c r="JA19" s="120">
        <v>1</v>
      </c>
      <c r="JB19" s="120">
        <v>1</v>
      </c>
      <c r="JC19" s="120">
        <v>1</v>
      </c>
      <c r="JD19" s="120">
        <v>1</v>
      </c>
      <c r="JE19" s="120">
        <v>1</v>
      </c>
      <c r="JF19" s="120">
        <f t="shared" si="163"/>
        <v>44.444444444444443</v>
      </c>
      <c r="JG19" s="120">
        <f t="shared" si="164"/>
        <v>91.1111111111111</v>
      </c>
      <c r="JH19" s="120">
        <f t="shared" si="164"/>
        <v>151.11111111111111</v>
      </c>
      <c r="JI19" s="120">
        <f t="shared" si="164"/>
        <v>230.718954248366</v>
      </c>
      <c r="JJ19" s="120">
        <f t="shared" si="164"/>
        <v>331.62393162393164</v>
      </c>
      <c r="JK19" s="120">
        <f t="shared" si="164"/>
        <v>454.35435435435437</v>
      </c>
      <c r="JL19" s="120">
        <f t="shared" si="164"/>
        <v>599.11111111111109</v>
      </c>
      <c r="JM19" s="120">
        <f t="shared" si="164"/>
        <v>765.982905982906</v>
      </c>
      <c r="JN19" s="120">
        <f t="shared" si="165"/>
        <v>6.7500000000000004E-2</v>
      </c>
      <c r="JO19" s="120">
        <f t="shared" si="166"/>
        <v>1.7999999999999999E-2</v>
      </c>
      <c r="JP19" s="120">
        <f t="shared" si="167"/>
        <v>8.9999999999999993E-3</v>
      </c>
      <c r="JQ19" s="120">
        <f t="shared" si="168"/>
        <v>5.2941176470588233E-3</v>
      </c>
      <c r="JR19" s="120">
        <f t="shared" si="169"/>
        <v>3.4615384615384616E-3</v>
      </c>
      <c r="JS19" s="120">
        <f t="shared" si="170"/>
        <v>2.4324324324324323E-3</v>
      </c>
      <c r="JT19" s="120">
        <f t="shared" si="171"/>
        <v>1.8E-3</v>
      </c>
      <c r="JU19" s="120">
        <f t="shared" si="172"/>
        <v>1.3846153846153845E-3</v>
      </c>
      <c r="JW19" s="120">
        <f t="shared" si="173"/>
        <v>0.36</v>
      </c>
      <c r="JX19" s="120">
        <f t="shared" si="174"/>
        <v>9.6000000000000002E-2</v>
      </c>
      <c r="JY19" s="120">
        <f t="shared" si="174"/>
        <v>4.8000000000000001E-2</v>
      </c>
      <c r="JZ19" s="120">
        <f t="shared" si="174"/>
        <v>2.823529411764706E-2</v>
      </c>
      <c r="KA19" s="120">
        <f t="shared" si="174"/>
        <v>1.8461538461538463E-2</v>
      </c>
      <c r="KB19" s="120">
        <f t="shared" si="174"/>
        <v>1.2972972972972972E-2</v>
      </c>
      <c r="KC19" s="120">
        <f t="shared" si="174"/>
        <v>9.5999999999999992E-3</v>
      </c>
      <c r="KD19" s="120">
        <f t="shared" si="174"/>
        <v>7.3846153846153844E-3</v>
      </c>
      <c r="KE19" s="120">
        <f t="shared" si="175"/>
        <v>1.3333333333333333</v>
      </c>
      <c r="KF19" s="120">
        <f t="shared" si="175"/>
        <v>1.3333333333333333</v>
      </c>
      <c r="KG19" s="120">
        <f t="shared" si="175"/>
        <v>1.3333333333333333</v>
      </c>
      <c r="KH19" s="120">
        <f t="shared" si="175"/>
        <v>1.3333333333333333</v>
      </c>
      <c r="KI19" s="120">
        <f t="shared" si="175"/>
        <v>1.3333333333333333</v>
      </c>
      <c r="KJ19" s="120">
        <f t="shared" si="175"/>
        <v>1.3333333333333333</v>
      </c>
      <c r="KK19" s="120">
        <f t="shared" si="175"/>
        <v>1.3333333333333333</v>
      </c>
      <c r="KL19" s="120">
        <f t="shared" si="175"/>
        <v>1.3333333333333333</v>
      </c>
      <c r="KM19" s="120">
        <f t="shared" si="176"/>
        <v>44.444444444444443</v>
      </c>
      <c r="KN19" s="120">
        <f t="shared" si="177"/>
        <v>91.1111111111111</v>
      </c>
      <c r="KO19" s="120">
        <f t="shared" si="177"/>
        <v>151.11111111111111</v>
      </c>
      <c r="KP19" s="120">
        <f t="shared" si="177"/>
        <v>230.718954248366</v>
      </c>
      <c r="KQ19" s="120">
        <f t="shared" si="177"/>
        <v>331.62393162393164</v>
      </c>
      <c r="KR19" s="120">
        <f t="shared" si="177"/>
        <v>454.35435435435437</v>
      </c>
      <c r="KS19" s="120">
        <f t="shared" si="177"/>
        <v>599.11111111111109</v>
      </c>
      <c r="KT19" s="120">
        <f t="shared" si="177"/>
        <v>765.982905982906</v>
      </c>
      <c r="KU19" s="120">
        <f t="shared" si="178"/>
        <v>0.09</v>
      </c>
      <c r="KV19" s="120">
        <f t="shared" si="179"/>
        <v>2.4E-2</v>
      </c>
      <c r="KW19" s="120">
        <f t="shared" si="180"/>
        <v>1.2E-2</v>
      </c>
      <c r="KX19" s="120">
        <f t="shared" si="181"/>
        <v>7.058823529411765E-3</v>
      </c>
      <c r="KY19" s="120">
        <f t="shared" si="182"/>
        <v>4.6153846153846158E-3</v>
      </c>
      <c r="KZ19" s="120">
        <f t="shared" si="183"/>
        <v>3.2432432432432431E-3</v>
      </c>
      <c r="LA19" s="120">
        <f t="shared" si="184"/>
        <v>2.3999999999999998E-3</v>
      </c>
      <c r="LB19" s="120">
        <f t="shared" si="185"/>
        <v>1.8461538461538461E-3</v>
      </c>
      <c r="LD19" s="11">
        <v>0.3</v>
      </c>
      <c r="LE19" s="18">
        <f t="shared" si="186"/>
        <v>14.306269503968997</v>
      </c>
      <c r="LF19" s="18">
        <f t="shared" si="186"/>
        <v>8.721786393995492</v>
      </c>
      <c r="LG19" s="18">
        <f t="shared" si="186"/>
        <v>6.2686561344938623</v>
      </c>
      <c r="LH19" s="18">
        <f t="shared" si="186"/>
        <v>4.020434486800422</v>
      </c>
      <c r="LI19" s="18">
        <f t="shared" si="186"/>
        <v>2.3393959501059669</v>
      </c>
      <c r="LJ19" s="18">
        <f t="shared" si="186"/>
        <v>1.2500787658780386</v>
      </c>
      <c r="LK19" s="18">
        <f t="shared" si="186"/>
        <v>1.0004631849111456</v>
      </c>
      <c r="LL19" s="18"/>
      <c r="LM19" s="11">
        <v>0.3</v>
      </c>
      <c r="LN19" s="18">
        <v>13.235187649122604</v>
      </c>
      <c r="LO19" s="18">
        <v>8.2389661666051772</v>
      </c>
      <c r="LP19" s="18">
        <v>5.9745979559864724</v>
      </c>
      <c r="LQ19" s="18">
        <v>3.8622106877864133</v>
      </c>
      <c r="LR19" s="18">
        <v>2.2600768783734018</v>
      </c>
      <c r="LS19" s="18">
        <v>1.2353953779445428</v>
      </c>
      <c r="LT19" s="18">
        <v>0.99999439949132485</v>
      </c>
      <c r="LU19" s="18">
        <v>14.306269503968997</v>
      </c>
      <c r="LV19" s="18">
        <v>8.721786393995492</v>
      </c>
      <c r="LW19" s="18">
        <v>6.2686561344938623</v>
      </c>
      <c r="LX19" s="18">
        <v>4.020434486800422</v>
      </c>
      <c r="LY19" s="18">
        <v>2.3393959501059669</v>
      </c>
      <c r="LZ19" s="18">
        <v>1.2500787658780386</v>
      </c>
      <c r="MA19" s="18">
        <v>1.0004631849111456</v>
      </c>
      <c r="MB19" s="18">
        <v>46.355135000501889</v>
      </c>
      <c r="MC19" s="18">
        <v>14.428029890588002</v>
      </c>
      <c r="MD19" s="18">
        <v>8.5563776805432337</v>
      </c>
      <c r="ME19" s="18">
        <v>4.7385357261326844</v>
      </c>
      <c r="MF19" s="18">
        <v>2.4765492304644146</v>
      </c>
      <c r="MG19" s="18">
        <v>1.2495379917437919</v>
      </c>
      <c r="MH19" s="18">
        <v>1.0000730073539414</v>
      </c>
      <c r="MI19" s="18">
        <v>47.32638236072119</v>
      </c>
      <c r="MJ19" s="18">
        <v>14.742420599511354</v>
      </c>
      <c r="MK19" s="18">
        <v>8.7493897179833997</v>
      </c>
      <c r="ML19" s="18">
        <v>4.8470930893352069</v>
      </c>
      <c r="MM19" s="18">
        <v>2.4888552945910072</v>
      </c>
      <c r="MN19" s="18">
        <v>1.2499717303965299</v>
      </c>
      <c r="MO19" s="18">
        <v>1.0000126254249304</v>
      </c>
      <c r="MP19" s="120"/>
      <c r="MQ19" s="120"/>
      <c r="MR19" s="120"/>
      <c r="MS19" s="120"/>
    </row>
    <row r="20" spans="2:357" s="4" customFormat="1" ht="15" x14ac:dyDescent="0.35">
      <c r="B20" s="12" t="s">
        <v>98</v>
      </c>
      <c r="C20" s="4">
        <f>C18/C19</f>
        <v>0.7</v>
      </c>
      <c r="E20" s="36" t="s">
        <v>64</v>
      </c>
      <c r="F20" s="39">
        <v>10000000</v>
      </c>
      <c r="G20" s="4" t="s">
        <v>107</v>
      </c>
      <c r="H20" s="36" t="s">
        <v>66</v>
      </c>
      <c r="I20" s="39">
        <v>10000000</v>
      </c>
      <c r="J20" s="4" t="s">
        <v>107</v>
      </c>
      <c r="M20" s="6"/>
      <c r="N20" s="6"/>
      <c r="O20" s="6"/>
      <c r="P20" s="6"/>
      <c r="Q20" s="6"/>
      <c r="R20" s="6"/>
      <c r="S20" s="7"/>
      <c r="T20" s="6"/>
      <c r="U20" s="5"/>
      <c r="V20" s="5"/>
      <c r="W20" s="5"/>
      <c r="X20" s="127">
        <v>3.5</v>
      </c>
      <c r="Y20" s="127">
        <v>10</v>
      </c>
      <c r="Z20" s="39">
        <f t="shared" si="2"/>
        <v>0.02</v>
      </c>
      <c r="AA20" s="39">
        <f t="shared" si="3"/>
        <v>10000000</v>
      </c>
      <c r="AB20" s="39">
        <f t="shared" si="4"/>
        <v>10000000</v>
      </c>
      <c r="AC20" s="98">
        <f t="shared" si="5"/>
        <v>3500000</v>
      </c>
      <c r="AD20" s="41">
        <f t="shared" si="6"/>
        <v>0.33</v>
      </c>
      <c r="AE20" s="41">
        <f t="shared" si="7"/>
        <v>0.33</v>
      </c>
      <c r="AF20" s="40">
        <f t="shared" si="8"/>
        <v>1.4999999999999999E-2</v>
      </c>
      <c r="AG20" s="39">
        <f t="shared" si="9"/>
        <v>10000000</v>
      </c>
      <c r="AH20" s="39">
        <f t="shared" si="10"/>
        <v>10000000</v>
      </c>
      <c r="AI20" s="98">
        <f t="shared" si="11"/>
        <v>3500000</v>
      </c>
      <c r="AJ20" s="41">
        <f t="shared" si="12"/>
        <v>0.33</v>
      </c>
      <c r="AK20" s="41">
        <f t="shared" si="13"/>
        <v>0.33</v>
      </c>
      <c r="AL20" s="41">
        <f t="shared" si="14"/>
        <v>0.15</v>
      </c>
      <c r="AM20" s="39">
        <f t="shared" si="15"/>
        <v>16000</v>
      </c>
      <c r="AN20" s="39">
        <f t="shared" si="16"/>
        <v>10000</v>
      </c>
      <c r="AO20" s="39">
        <f t="shared" si="17"/>
        <v>10000</v>
      </c>
      <c r="AP20" s="41">
        <f t="shared" si="18"/>
        <v>0.03</v>
      </c>
      <c r="AQ20" s="41">
        <f t="shared" si="19"/>
        <v>0.03</v>
      </c>
      <c r="AR20" s="4">
        <f t="shared" si="20"/>
        <v>0.16750000000000001</v>
      </c>
      <c r="AS20" s="11">
        <f t="shared" si="21"/>
        <v>0.35</v>
      </c>
      <c r="AT20" s="13">
        <f t="shared" si="22"/>
        <v>2698.7110633727179</v>
      </c>
      <c r="AU20" s="17">
        <f t="shared" si="187"/>
        <v>0.14240255159723011</v>
      </c>
      <c r="AV20" s="11">
        <f t="shared" si="23"/>
        <v>0.5714285714285714</v>
      </c>
      <c r="AW20" s="10">
        <f t="shared" si="24"/>
        <v>1</v>
      </c>
      <c r="AX20" s="10">
        <f t="shared" si="25"/>
        <v>0.8911</v>
      </c>
      <c r="AY20" s="10">
        <f t="shared" si="26"/>
        <v>224441.70126809561</v>
      </c>
      <c r="AZ20" s="10">
        <f t="shared" si="188"/>
        <v>1</v>
      </c>
      <c r="BA20" s="10">
        <f t="shared" si="27"/>
        <v>0.31188500000000002</v>
      </c>
      <c r="BB20" s="10">
        <f t="shared" si="28"/>
        <v>0.95377000000000001</v>
      </c>
      <c r="BC20" s="10">
        <f t="shared" si="29"/>
        <v>0.99909999999999999</v>
      </c>
      <c r="BD20" s="10">
        <f t="shared" si="30"/>
        <v>0.8911</v>
      </c>
      <c r="BE20" s="10">
        <f t="shared" si="31"/>
        <v>168331.27595107173</v>
      </c>
      <c r="BF20" s="10">
        <f t="shared" si="32"/>
        <v>1</v>
      </c>
      <c r="BG20" s="10">
        <f t="shared" si="33"/>
        <v>0.31188500000000002</v>
      </c>
      <c r="BH20" s="10">
        <f t="shared" si="34"/>
        <v>0.95377000000000001</v>
      </c>
      <c r="BI20" s="120">
        <f t="shared" si="189"/>
        <v>0.65333333333333332</v>
      </c>
      <c r="BJ20" s="120">
        <f t="shared" si="35"/>
        <v>0.16333333333333333</v>
      </c>
      <c r="BK20" s="120">
        <f t="shared" si="35"/>
        <v>7.2592592592592597E-2</v>
      </c>
      <c r="BL20" s="120">
        <f t="shared" si="35"/>
        <v>4.0833333333333333E-2</v>
      </c>
      <c r="BM20" s="120">
        <f t="shared" si="35"/>
        <v>2.6133333333333335E-2</v>
      </c>
      <c r="BN20" s="120">
        <f t="shared" si="35"/>
        <v>1.8148148148148149E-2</v>
      </c>
      <c r="BO20" s="120">
        <f t="shared" si="35"/>
        <v>1.3333333333333334E-2</v>
      </c>
      <c r="BP20" s="120">
        <f t="shared" si="35"/>
        <v>1.0208333333333333E-2</v>
      </c>
      <c r="BQ20" s="120">
        <f t="shared" si="35"/>
        <v>1.3333333333333333</v>
      </c>
      <c r="BR20" s="120">
        <f t="shared" si="35"/>
        <v>1.3333333333333333</v>
      </c>
      <c r="BS20" s="120">
        <f t="shared" si="35"/>
        <v>1.3333333333333333</v>
      </c>
      <c r="BT20" s="120">
        <f t="shared" si="35"/>
        <v>1.3333333333333333</v>
      </c>
      <c r="BU20" s="120">
        <f t="shared" si="35"/>
        <v>1.3333333333333333</v>
      </c>
      <c r="BV20" s="120">
        <f t="shared" si="35"/>
        <v>1.3333333333333333</v>
      </c>
      <c r="BW20" s="120">
        <f t="shared" si="35"/>
        <v>1.3333333333333333</v>
      </c>
      <c r="BX20" s="120">
        <f t="shared" si="35"/>
        <v>1.3333333333333333</v>
      </c>
      <c r="BY20" s="120">
        <f t="shared" si="35"/>
        <v>8.1632653061224492</v>
      </c>
      <c r="BZ20" s="120">
        <f t="shared" si="35"/>
        <v>32.653061224489797</v>
      </c>
      <c r="CA20" s="120">
        <f t="shared" si="35"/>
        <v>73.469387755102048</v>
      </c>
      <c r="CB20" s="120">
        <f t="shared" si="35"/>
        <v>130.61224489795919</v>
      </c>
      <c r="CC20" s="120">
        <f t="shared" si="35"/>
        <v>204.08163265306123</v>
      </c>
      <c r="CD20" s="120">
        <f t="shared" si="35"/>
        <v>293.87755102040819</v>
      </c>
      <c r="CE20" s="120">
        <f t="shared" si="35"/>
        <v>400</v>
      </c>
      <c r="CF20" s="120">
        <f t="shared" si="35"/>
        <v>522.44897959183675</v>
      </c>
      <c r="CG20" s="120">
        <f t="shared" si="190"/>
        <v>0.16333333333333333</v>
      </c>
      <c r="CH20" s="120">
        <f t="shared" si="36"/>
        <v>4.0833333333333333E-2</v>
      </c>
      <c r="CI20" s="120">
        <f t="shared" si="36"/>
        <v>1.8148148148148149E-2</v>
      </c>
      <c r="CJ20" s="120">
        <f t="shared" si="36"/>
        <v>1.0208333333333333E-2</v>
      </c>
      <c r="CK20" s="120">
        <f t="shared" si="36"/>
        <v>6.5333333333333337E-3</v>
      </c>
      <c r="CL20" s="120">
        <f t="shared" si="36"/>
        <v>4.5370370370370373E-3</v>
      </c>
      <c r="CM20" s="120">
        <f t="shared" si="36"/>
        <v>3.3333333333333335E-3</v>
      </c>
      <c r="CN20" s="120">
        <f t="shared" si="36"/>
        <v>2.5520833333333333E-3</v>
      </c>
      <c r="CO20" s="94">
        <f t="shared" si="37"/>
        <v>15.125111972789115</v>
      </c>
      <c r="CP20" s="94">
        <f t="shared" si="38"/>
        <v>47.252907891156461</v>
      </c>
      <c r="CQ20" s="94">
        <f t="shared" si="39"/>
        <v>100.79923442176872</v>
      </c>
      <c r="CR20" s="94">
        <f t="shared" si="40"/>
        <v>175.76409156462586</v>
      </c>
      <c r="CS20" s="94">
        <f t="shared" si="41"/>
        <v>272.14747931972789</v>
      </c>
      <c r="CT20" s="94">
        <f t="shared" si="42"/>
        <v>389.94939768707485</v>
      </c>
      <c r="CU20" s="94">
        <f t="shared" si="43"/>
        <v>529.16984666666667</v>
      </c>
      <c r="CV20" s="94">
        <f t="shared" si="44"/>
        <v>689.80882625850336</v>
      </c>
      <c r="CW20" s="94">
        <f t="shared" si="45"/>
        <v>15.125111972789115</v>
      </c>
      <c r="CX20" s="94">
        <f t="shared" si="46"/>
        <v>47.252907891156461</v>
      </c>
      <c r="CY20" s="94">
        <f t="shared" si="47"/>
        <v>100.79923442176872</v>
      </c>
      <c r="CZ20" s="94">
        <f t="shared" si="48"/>
        <v>175.76409156462586</v>
      </c>
      <c r="DA20" s="94">
        <f t="shared" si="49"/>
        <v>272.14747931972789</v>
      </c>
      <c r="DB20" s="94">
        <f t="shared" si="50"/>
        <v>389.94939768707485</v>
      </c>
      <c r="DC20" s="94">
        <f t="shared" si="51"/>
        <v>529.16984666666667</v>
      </c>
      <c r="DD20" s="94">
        <f t="shared" si="52"/>
        <v>689.80882625850336</v>
      </c>
      <c r="DE20" s="11">
        <f t="shared" si="53"/>
        <v>11.35998530612245</v>
      </c>
      <c r="DF20" s="11">
        <f t="shared" si="54"/>
        <v>35.359781224489794</v>
      </c>
      <c r="DG20" s="11">
        <f t="shared" si="55"/>
        <v>76.08536701436131</v>
      </c>
      <c r="DH20" s="11">
        <f t="shared" si="56"/>
        <v>133.19646489795917</v>
      </c>
      <c r="DI20" s="11">
        <f t="shared" si="57"/>
        <v>206.65115265306125</v>
      </c>
      <c r="DJ20" s="11">
        <f t="shared" si="58"/>
        <v>296.43908583522301</v>
      </c>
      <c r="DK20" s="11">
        <f t="shared" si="59"/>
        <v>402.55671999999998</v>
      </c>
      <c r="DL20" s="11">
        <f t="shared" si="60"/>
        <v>525.00257459183672</v>
      </c>
      <c r="DM20" s="94">
        <f t="shared" si="61"/>
        <v>11.35998530612245</v>
      </c>
      <c r="DN20" s="94">
        <f t="shared" si="62"/>
        <v>35.359781224489794</v>
      </c>
      <c r="DO20" s="94">
        <f t="shared" si="63"/>
        <v>76.08536701436131</v>
      </c>
      <c r="DP20" s="94">
        <f t="shared" si="64"/>
        <v>133.19646489795917</v>
      </c>
      <c r="DQ20" s="94">
        <f t="shared" si="65"/>
        <v>206.65115265306125</v>
      </c>
      <c r="DR20" s="94">
        <f t="shared" si="66"/>
        <v>296.43908583522301</v>
      </c>
      <c r="DS20" s="94">
        <f t="shared" si="67"/>
        <v>402.55671999999998</v>
      </c>
      <c r="DT20" s="94">
        <f t="shared" si="68"/>
        <v>525.00257459183672</v>
      </c>
      <c r="DU20" s="94">
        <f t="shared" si="69"/>
        <v>8.4401414222222222</v>
      </c>
      <c r="DV20" s="94">
        <f t="shared" si="70"/>
        <v>18.420376555555556</v>
      </c>
      <c r="DW20" s="94">
        <f t="shared" si="71"/>
        <v>35.355975654320993</v>
      </c>
      <c r="DX20" s="94">
        <f t="shared" si="72"/>
        <v>59.105435338888881</v>
      </c>
      <c r="DY20" s="94">
        <f t="shared" si="73"/>
        <v>89.651322392888886</v>
      </c>
      <c r="DZ20" s="94">
        <f t="shared" si="74"/>
        <v>126.98933511358027</v>
      </c>
      <c r="EA20" s="94">
        <f t="shared" si="75"/>
        <v>171.11799955555557</v>
      </c>
      <c r="EB20" s="94">
        <f t="shared" si="76"/>
        <v>222.03670003472223</v>
      </c>
      <c r="EC20" s="94">
        <f t="shared" si="77"/>
        <v>8.4401414222222222</v>
      </c>
      <c r="ED20" s="94">
        <f t="shared" si="78"/>
        <v>18.420376555555556</v>
      </c>
      <c r="EE20" s="94">
        <f t="shared" si="79"/>
        <v>35.355975654320993</v>
      </c>
      <c r="EF20" s="94">
        <f t="shared" si="80"/>
        <v>59.105435338888888</v>
      </c>
      <c r="EG20" s="94">
        <f t="shared" si="81"/>
        <v>89.6513223928889</v>
      </c>
      <c r="EH20" s="94">
        <f t="shared" si="82"/>
        <v>126.98933511358027</v>
      </c>
      <c r="EI20" s="94">
        <f t="shared" si="83"/>
        <v>171.11799955555557</v>
      </c>
      <c r="EJ20" s="94">
        <f t="shared" si="84"/>
        <v>222.03670003472223</v>
      </c>
      <c r="EK20" s="94">
        <f t="shared" si="85"/>
        <v>8.4401414222222222</v>
      </c>
      <c r="EL20" s="94">
        <f t="shared" si="86"/>
        <v>18.420376555555556</v>
      </c>
      <c r="EM20" s="94">
        <f t="shared" si="87"/>
        <v>35.355975654320993</v>
      </c>
      <c r="EN20" s="94">
        <f t="shared" si="88"/>
        <v>59.105435338888888</v>
      </c>
      <c r="EO20" s="94">
        <f t="shared" si="89"/>
        <v>89.6513223928889</v>
      </c>
      <c r="EP20" s="94">
        <f t="shared" si="90"/>
        <v>126.98933511358027</v>
      </c>
      <c r="EQ20" s="94">
        <f t="shared" si="91"/>
        <v>171.11799955555557</v>
      </c>
      <c r="ER20" s="94">
        <f t="shared" si="92"/>
        <v>222.03670003472223</v>
      </c>
      <c r="ES20" s="94">
        <f t="shared" si="93"/>
        <v>1</v>
      </c>
      <c r="ET20" s="94">
        <f t="shared" si="94"/>
        <v>1</v>
      </c>
      <c r="EU20" s="94">
        <f t="shared" si="95"/>
        <v>1</v>
      </c>
      <c r="EV20" s="94">
        <f t="shared" si="96"/>
        <v>1</v>
      </c>
      <c r="EW20" s="94">
        <f t="shared" si="97"/>
        <v>1</v>
      </c>
      <c r="EX20" s="94">
        <f t="shared" si="98"/>
        <v>1</v>
      </c>
      <c r="EY20" s="94">
        <f t="shared" si="99"/>
        <v>1</v>
      </c>
      <c r="EZ20" s="94">
        <f t="shared" si="100"/>
        <v>1</v>
      </c>
      <c r="FA20" s="94">
        <f t="shared" si="101"/>
        <v>1</v>
      </c>
      <c r="FB20" s="94">
        <f t="shared" si="102"/>
        <v>1</v>
      </c>
      <c r="FC20" s="94">
        <f t="shared" si="103"/>
        <v>1</v>
      </c>
      <c r="FD20" s="94">
        <f t="shared" si="104"/>
        <v>1</v>
      </c>
      <c r="FE20" s="94">
        <f t="shared" si="105"/>
        <v>1</v>
      </c>
      <c r="FF20" s="94">
        <f t="shared" si="106"/>
        <v>1</v>
      </c>
      <c r="FG20" s="94">
        <f t="shared" si="107"/>
        <v>1</v>
      </c>
      <c r="FH20" s="94">
        <f t="shared" si="108"/>
        <v>1</v>
      </c>
      <c r="FI20" s="94">
        <f t="shared" si="109"/>
        <v>1</v>
      </c>
      <c r="FJ20" s="94">
        <f t="shared" si="110"/>
        <v>1</v>
      </c>
      <c r="FK20" s="94">
        <f t="shared" si="111"/>
        <v>1</v>
      </c>
      <c r="FL20" s="94">
        <f t="shared" si="112"/>
        <v>1</v>
      </c>
      <c r="FM20" s="94">
        <f t="shared" si="113"/>
        <v>1</v>
      </c>
      <c r="FN20" s="94">
        <f t="shared" si="114"/>
        <v>1</v>
      </c>
      <c r="FO20" s="94">
        <f t="shared" si="115"/>
        <v>1</v>
      </c>
      <c r="FP20" s="94">
        <f t="shared" si="116"/>
        <v>1</v>
      </c>
      <c r="FQ20" s="114">
        <f t="shared" si="117"/>
        <v>4.7410070046059474</v>
      </c>
      <c r="FR20" s="114">
        <f t="shared" si="118"/>
        <v>6.0569749594351974</v>
      </c>
      <c r="FS20" s="114">
        <f t="shared" si="119"/>
        <v>6.5356295902327339</v>
      </c>
      <c r="FT20" s="114">
        <f t="shared" si="120"/>
        <v>6.7353049028224641</v>
      </c>
      <c r="FU20" s="114">
        <f t="shared" si="121"/>
        <v>6.8344574881833298</v>
      </c>
      <c r="FV20" s="114">
        <f t="shared" si="122"/>
        <v>6.8902403674712138</v>
      </c>
      <c r="FW20" s="114">
        <f t="shared" si="123"/>
        <v>6.924554951348826</v>
      </c>
      <c r="FX20" s="114">
        <f t="shared" si="124"/>
        <v>6.947106026026459</v>
      </c>
      <c r="FY20" s="89"/>
      <c r="FZ20" s="89">
        <f t="shared" si="125"/>
        <v>4.7410070046059474</v>
      </c>
      <c r="GB20" s="120">
        <f t="shared" si="126"/>
        <v>0.1225</v>
      </c>
      <c r="GC20" s="120">
        <f t="shared" si="126"/>
        <v>3.0624999999999999E-2</v>
      </c>
      <c r="GD20" s="120">
        <f t="shared" si="126"/>
        <v>1.361111111111111E-2</v>
      </c>
      <c r="GE20" s="120">
        <f t="shared" si="126"/>
        <v>7.6562499999999999E-3</v>
      </c>
      <c r="GF20" s="120">
        <f t="shared" si="126"/>
        <v>4.8999999999999998E-3</v>
      </c>
      <c r="GG20" s="120">
        <f t="shared" si="126"/>
        <v>3.4027777777777776E-3</v>
      </c>
      <c r="GH20" s="120">
        <f t="shared" si="126"/>
        <v>2.5000000000000001E-3</v>
      </c>
      <c r="GI20" s="120">
        <f t="shared" si="126"/>
        <v>1.9140625E-3</v>
      </c>
      <c r="GJ20" s="120">
        <v>1</v>
      </c>
      <c r="GK20" s="120">
        <v>1</v>
      </c>
      <c r="GL20" s="120">
        <v>1</v>
      </c>
      <c r="GM20" s="120">
        <v>1</v>
      </c>
      <c r="GN20" s="120">
        <v>1</v>
      </c>
      <c r="GO20" s="120">
        <v>1</v>
      </c>
      <c r="GP20" s="120">
        <v>1</v>
      </c>
      <c r="GQ20" s="120">
        <v>1</v>
      </c>
      <c r="GR20" s="120">
        <f t="shared" si="127"/>
        <v>8.1632653061224492</v>
      </c>
      <c r="GS20" s="120">
        <f t="shared" si="128"/>
        <v>32.653061224489797</v>
      </c>
      <c r="GT20" s="120">
        <f t="shared" si="129"/>
        <v>73.469387755102048</v>
      </c>
      <c r="GU20" s="120">
        <f t="shared" si="130"/>
        <v>130.61224489795919</v>
      </c>
      <c r="GV20" s="120">
        <f t="shared" si="131"/>
        <v>204.08163265306123</v>
      </c>
      <c r="GW20" s="120">
        <f t="shared" si="132"/>
        <v>293.87755102040819</v>
      </c>
      <c r="GX20" s="120">
        <f t="shared" si="133"/>
        <v>400</v>
      </c>
      <c r="GY20" s="120">
        <f t="shared" si="134"/>
        <v>522.44897959183675</v>
      </c>
      <c r="GZ20" s="120">
        <f t="shared" si="135"/>
        <v>0.1225</v>
      </c>
      <c r="HA20" s="120">
        <f t="shared" si="136"/>
        <v>3.0624999999999999E-2</v>
      </c>
      <c r="HB20" s="120">
        <f t="shared" si="137"/>
        <v>1.361111111111111E-2</v>
      </c>
      <c r="HC20" s="120">
        <f t="shared" si="138"/>
        <v>7.6562499999999999E-3</v>
      </c>
      <c r="HD20" s="120">
        <f t="shared" si="139"/>
        <v>4.8999999999999998E-3</v>
      </c>
      <c r="HE20" s="120">
        <f t="shared" si="140"/>
        <v>3.4027777777777776E-3</v>
      </c>
      <c r="HF20" s="120">
        <f t="shared" si="141"/>
        <v>2.5000000000000001E-3</v>
      </c>
      <c r="HG20" s="120">
        <f t="shared" si="142"/>
        <v>1.9140625E-3</v>
      </c>
      <c r="HI20" s="120">
        <f t="shared" si="143"/>
        <v>0.65333333333333332</v>
      </c>
      <c r="HJ20" s="120">
        <f t="shared" si="143"/>
        <v>0.16333333333333333</v>
      </c>
      <c r="HK20" s="120">
        <f t="shared" si="143"/>
        <v>7.2592592592592597E-2</v>
      </c>
      <c r="HL20" s="120">
        <f t="shared" si="143"/>
        <v>4.0833333333333333E-2</v>
      </c>
      <c r="HM20" s="120">
        <f t="shared" si="143"/>
        <v>2.6133333333333335E-2</v>
      </c>
      <c r="HN20" s="120">
        <f t="shared" si="143"/>
        <v>1.8148148148148149E-2</v>
      </c>
      <c r="HO20" s="120">
        <f t="shared" si="143"/>
        <v>1.3333333333333334E-2</v>
      </c>
      <c r="HP20" s="120">
        <f t="shared" si="143"/>
        <v>1.0208333333333333E-2</v>
      </c>
      <c r="HQ20" s="120">
        <f t="shared" si="144"/>
        <v>1.3333333333333333</v>
      </c>
      <c r="HR20" s="120">
        <f t="shared" si="144"/>
        <v>1.3333333333333333</v>
      </c>
      <c r="HS20" s="120">
        <f t="shared" si="144"/>
        <v>1.3333333333333333</v>
      </c>
      <c r="HT20" s="120">
        <f t="shared" si="144"/>
        <v>1.3333333333333333</v>
      </c>
      <c r="HU20" s="120">
        <f t="shared" si="144"/>
        <v>1.3333333333333333</v>
      </c>
      <c r="HV20" s="120">
        <f t="shared" si="144"/>
        <v>1.3333333333333333</v>
      </c>
      <c r="HW20" s="120">
        <f t="shared" si="144"/>
        <v>1.3333333333333333</v>
      </c>
      <c r="HX20" s="120">
        <f t="shared" si="144"/>
        <v>1.3333333333333333</v>
      </c>
      <c r="HY20" s="120">
        <f t="shared" si="145"/>
        <v>8.1632653061224492</v>
      </c>
      <c r="HZ20" s="120">
        <f t="shared" si="146"/>
        <v>32.653061224489797</v>
      </c>
      <c r="IA20" s="120">
        <f t="shared" si="147"/>
        <v>73.469387755102048</v>
      </c>
      <c r="IB20" s="120">
        <f t="shared" si="148"/>
        <v>130.61224489795919</v>
      </c>
      <c r="IC20" s="120">
        <f t="shared" si="149"/>
        <v>204.08163265306123</v>
      </c>
      <c r="ID20" s="120">
        <f t="shared" si="150"/>
        <v>293.87755102040819</v>
      </c>
      <c r="IE20" s="120">
        <f t="shared" si="151"/>
        <v>400</v>
      </c>
      <c r="IF20" s="120">
        <f t="shared" si="152"/>
        <v>522.44897959183675</v>
      </c>
      <c r="IG20" s="120">
        <f t="shared" si="153"/>
        <v>0.16333333333333333</v>
      </c>
      <c r="IH20" s="120">
        <f t="shared" si="154"/>
        <v>4.0833333333333333E-2</v>
      </c>
      <c r="II20" s="120">
        <f t="shared" si="155"/>
        <v>1.8148148148148149E-2</v>
      </c>
      <c r="IJ20" s="120">
        <f t="shared" si="156"/>
        <v>1.0208333333333333E-2</v>
      </c>
      <c r="IK20" s="120">
        <f t="shared" si="157"/>
        <v>6.5333333333333337E-3</v>
      </c>
      <c r="IL20" s="120">
        <f t="shared" si="158"/>
        <v>4.5370370370370373E-3</v>
      </c>
      <c r="IM20" s="120">
        <f t="shared" si="159"/>
        <v>3.3333333333333335E-3</v>
      </c>
      <c r="IN20" s="120">
        <f t="shared" si="160"/>
        <v>2.5520833333333333E-3</v>
      </c>
      <c r="IO20" s="10"/>
      <c r="IP20" s="120">
        <f t="shared" si="161"/>
        <v>9.1874999999999998E-2</v>
      </c>
      <c r="IQ20" s="120">
        <f t="shared" si="162"/>
        <v>2.4500000000000001E-2</v>
      </c>
      <c r="IR20" s="120">
        <f t="shared" si="162"/>
        <v>1.225E-2</v>
      </c>
      <c r="IS20" s="120">
        <f t="shared" si="162"/>
        <v>7.2058823529411765E-3</v>
      </c>
      <c r="IT20" s="120">
        <f t="shared" si="162"/>
        <v>4.7115384615384615E-3</v>
      </c>
      <c r="IU20" s="120">
        <f t="shared" si="162"/>
        <v>3.3108108108108108E-3</v>
      </c>
      <c r="IV20" s="120">
        <f t="shared" si="162"/>
        <v>2.4499999999999999E-3</v>
      </c>
      <c r="IW20" s="120">
        <f t="shared" si="162"/>
        <v>1.8846153846153845E-3</v>
      </c>
      <c r="IX20" s="120">
        <v>1</v>
      </c>
      <c r="IY20" s="120">
        <v>1</v>
      </c>
      <c r="IZ20" s="120">
        <v>1</v>
      </c>
      <c r="JA20" s="120">
        <v>1</v>
      </c>
      <c r="JB20" s="120">
        <v>1</v>
      </c>
      <c r="JC20" s="120">
        <v>1</v>
      </c>
      <c r="JD20" s="120">
        <v>1</v>
      </c>
      <c r="JE20" s="120">
        <v>1</v>
      </c>
      <c r="JF20" s="120">
        <f t="shared" si="163"/>
        <v>32.653061224489797</v>
      </c>
      <c r="JG20" s="120">
        <f t="shared" si="164"/>
        <v>66.938775510204081</v>
      </c>
      <c r="JH20" s="120">
        <f t="shared" si="164"/>
        <v>111.0204081632653</v>
      </c>
      <c r="JI20" s="120">
        <f t="shared" si="164"/>
        <v>169.50780312124851</v>
      </c>
      <c r="JJ20" s="120">
        <f t="shared" si="164"/>
        <v>243.6420722135008</v>
      </c>
      <c r="JK20" s="120">
        <f t="shared" si="164"/>
        <v>333.811362382791</v>
      </c>
      <c r="JL20" s="120">
        <f t="shared" si="164"/>
        <v>440.16326530612247</v>
      </c>
      <c r="JM20" s="120">
        <f t="shared" si="164"/>
        <v>562.76295133437986</v>
      </c>
      <c r="JN20" s="120">
        <f t="shared" si="165"/>
        <v>9.1874999999999998E-2</v>
      </c>
      <c r="JO20" s="120">
        <f t="shared" si="166"/>
        <v>2.4500000000000001E-2</v>
      </c>
      <c r="JP20" s="120">
        <f t="shared" si="167"/>
        <v>1.225E-2</v>
      </c>
      <c r="JQ20" s="120">
        <f t="shared" si="168"/>
        <v>7.2058823529411765E-3</v>
      </c>
      <c r="JR20" s="120">
        <f t="shared" si="169"/>
        <v>4.7115384615384615E-3</v>
      </c>
      <c r="JS20" s="120">
        <f t="shared" si="170"/>
        <v>3.3108108108108108E-3</v>
      </c>
      <c r="JT20" s="120">
        <f t="shared" si="171"/>
        <v>2.4499999999999999E-3</v>
      </c>
      <c r="JU20" s="120">
        <f t="shared" si="172"/>
        <v>1.8846153846153845E-3</v>
      </c>
      <c r="JW20" s="120">
        <f t="shared" si="173"/>
        <v>0.49</v>
      </c>
      <c r="JX20" s="120">
        <f t="shared" si="174"/>
        <v>0.13066666666666665</v>
      </c>
      <c r="JY20" s="120">
        <f t="shared" si="174"/>
        <v>6.5333333333333327E-2</v>
      </c>
      <c r="JZ20" s="120">
        <f t="shared" si="174"/>
        <v>3.8431372549019606E-2</v>
      </c>
      <c r="KA20" s="120">
        <f t="shared" si="174"/>
        <v>2.5128205128205128E-2</v>
      </c>
      <c r="KB20" s="120">
        <f t="shared" si="174"/>
        <v>1.7657657657657658E-2</v>
      </c>
      <c r="KC20" s="120">
        <f t="shared" si="174"/>
        <v>1.3066666666666667E-2</v>
      </c>
      <c r="KD20" s="120">
        <f t="shared" si="174"/>
        <v>1.0051282051282051E-2</v>
      </c>
      <c r="KE20" s="120">
        <f t="shared" si="175"/>
        <v>1.3333333333333333</v>
      </c>
      <c r="KF20" s="120">
        <f t="shared" si="175"/>
        <v>1.3333333333333333</v>
      </c>
      <c r="KG20" s="120">
        <f t="shared" si="175"/>
        <v>1.3333333333333333</v>
      </c>
      <c r="KH20" s="120">
        <f t="shared" si="175"/>
        <v>1.3333333333333333</v>
      </c>
      <c r="KI20" s="120">
        <f t="shared" si="175"/>
        <v>1.3333333333333333</v>
      </c>
      <c r="KJ20" s="120">
        <f t="shared" si="175"/>
        <v>1.3333333333333333</v>
      </c>
      <c r="KK20" s="120">
        <f t="shared" si="175"/>
        <v>1.3333333333333333</v>
      </c>
      <c r="KL20" s="120">
        <f t="shared" si="175"/>
        <v>1.3333333333333333</v>
      </c>
      <c r="KM20" s="120">
        <f t="shared" si="176"/>
        <v>32.653061224489797</v>
      </c>
      <c r="KN20" s="120">
        <f t="shared" si="177"/>
        <v>66.938775510204081</v>
      </c>
      <c r="KO20" s="120">
        <f t="shared" si="177"/>
        <v>111.0204081632653</v>
      </c>
      <c r="KP20" s="120">
        <f t="shared" si="177"/>
        <v>169.50780312124851</v>
      </c>
      <c r="KQ20" s="120">
        <f t="shared" si="177"/>
        <v>243.6420722135008</v>
      </c>
      <c r="KR20" s="120">
        <f t="shared" si="177"/>
        <v>333.811362382791</v>
      </c>
      <c r="KS20" s="120">
        <f t="shared" si="177"/>
        <v>440.16326530612247</v>
      </c>
      <c r="KT20" s="120">
        <f t="shared" si="177"/>
        <v>562.76295133437986</v>
      </c>
      <c r="KU20" s="120">
        <f t="shared" si="178"/>
        <v>0.1225</v>
      </c>
      <c r="KV20" s="120">
        <f t="shared" si="179"/>
        <v>3.2666666666666663E-2</v>
      </c>
      <c r="KW20" s="120">
        <f t="shared" si="180"/>
        <v>1.6333333333333332E-2</v>
      </c>
      <c r="KX20" s="120">
        <f t="shared" si="181"/>
        <v>9.6078431372549015E-3</v>
      </c>
      <c r="KY20" s="120">
        <f t="shared" si="182"/>
        <v>6.2820512820512819E-3</v>
      </c>
      <c r="KZ20" s="120">
        <f t="shared" si="183"/>
        <v>4.4144144144144144E-3</v>
      </c>
      <c r="LA20" s="120">
        <f t="shared" si="184"/>
        <v>3.2666666666666669E-3</v>
      </c>
      <c r="LB20" s="120">
        <f t="shared" si="185"/>
        <v>2.5128205128205129E-3</v>
      </c>
      <c r="LD20" s="11">
        <v>0.35</v>
      </c>
      <c r="LE20" s="18">
        <f t="shared" si="186"/>
        <v>11.538554573754478</v>
      </c>
      <c r="LF20" s="18">
        <f t="shared" si="186"/>
        <v>7.6966066146487</v>
      </c>
      <c r="LG20" s="18">
        <f t="shared" si="186"/>
        <v>5.7722093740426903</v>
      </c>
      <c r="LH20" s="18">
        <f t="shared" si="186"/>
        <v>3.8568607328709179</v>
      </c>
      <c r="LI20" s="18">
        <f t="shared" si="186"/>
        <v>2.3174617115711889</v>
      </c>
      <c r="LJ20" s="18">
        <f t="shared" si="186"/>
        <v>1.2501351642887921</v>
      </c>
      <c r="LK20" s="18">
        <f t="shared" si="186"/>
        <v>1.0006342546129452</v>
      </c>
      <c r="LL20" s="18"/>
      <c r="LM20" s="11">
        <v>0.35</v>
      </c>
      <c r="LN20" s="18">
        <v>10.326402752440638</v>
      </c>
      <c r="LO20" s="18">
        <v>7.075585827436548</v>
      </c>
      <c r="LP20" s="18">
        <v>5.3763372883006557</v>
      </c>
      <c r="LQ20" s="18">
        <v>3.6377665403817474</v>
      </c>
      <c r="LR20" s="18">
        <v>2.2069008915220016</v>
      </c>
      <c r="LS20" s="18">
        <v>1.2353400551641611</v>
      </c>
      <c r="LT20" s="18">
        <v>0.99999616170423489</v>
      </c>
      <c r="LU20" s="18">
        <v>11.538554573754478</v>
      </c>
      <c r="LV20" s="18">
        <v>7.6966066146487</v>
      </c>
      <c r="LW20" s="18">
        <v>5.7722093740426903</v>
      </c>
      <c r="LX20" s="18">
        <v>3.8568607328709179</v>
      </c>
      <c r="LY20" s="18">
        <v>2.3174617115711889</v>
      </c>
      <c r="LZ20" s="18">
        <v>1.2501351642887921</v>
      </c>
      <c r="MA20" s="18">
        <v>1.0006342546129452</v>
      </c>
      <c r="MB20" s="18">
        <v>34.681014862689153</v>
      </c>
      <c r="MC20" s="18">
        <v>13.180718505629581</v>
      </c>
      <c r="MD20" s="18">
        <v>8.1520491392416456</v>
      </c>
      <c r="ME20" s="18">
        <v>4.6476726771868959</v>
      </c>
      <c r="MF20" s="18">
        <v>2.4683494390520919</v>
      </c>
      <c r="MG20" s="18">
        <v>1.249401060883969</v>
      </c>
      <c r="MH20" s="18">
        <v>1.0001029143002014</v>
      </c>
      <c r="MI20" s="18">
        <v>35.758768434875286</v>
      </c>
      <c r="MJ20" s="18">
        <v>13.598730858825441</v>
      </c>
      <c r="MK20" s="18">
        <v>8.416659524877586</v>
      </c>
      <c r="ML20" s="18">
        <v>4.7993994157865156</v>
      </c>
      <c r="MM20" s="18">
        <v>2.4850755167047676</v>
      </c>
      <c r="MN20" s="18">
        <v>1.2499717303965299</v>
      </c>
      <c r="MO20" s="18">
        <v>1.0000126254249304</v>
      </c>
      <c r="MP20" s="120"/>
      <c r="MQ20" s="120"/>
      <c r="MR20" s="120"/>
      <c r="MS20" s="120"/>
    </row>
    <row r="21" spans="2:357" s="4" customFormat="1" ht="15" x14ac:dyDescent="0.35">
      <c r="B21" s="93" t="s">
        <v>113</v>
      </c>
      <c r="E21" s="16" t="s">
        <v>83</v>
      </c>
      <c r="F21" s="98">
        <v>3500000</v>
      </c>
      <c r="G21" s="37" t="s">
        <v>107</v>
      </c>
      <c r="H21" s="16" t="s">
        <v>84</v>
      </c>
      <c r="I21" s="98">
        <v>3500000</v>
      </c>
      <c r="J21" s="37" t="s">
        <v>107</v>
      </c>
      <c r="M21" s="6"/>
      <c r="N21" s="6"/>
      <c r="O21" s="6"/>
      <c r="P21" s="6"/>
      <c r="Q21" s="6"/>
      <c r="R21" s="6"/>
      <c r="S21" s="7"/>
      <c r="T21" s="6"/>
      <c r="U21" s="5"/>
      <c r="V21" s="5"/>
      <c r="X21" s="127">
        <v>4</v>
      </c>
      <c r="Y21" s="127">
        <v>10</v>
      </c>
      <c r="Z21" s="39">
        <f t="shared" si="2"/>
        <v>0.02</v>
      </c>
      <c r="AA21" s="39">
        <f t="shared" si="3"/>
        <v>10000000</v>
      </c>
      <c r="AB21" s="39">
        <f t="shared" si="4"/>
        <v>10000000</v>
      </c>
      <c r="AC21" s="98">
        <f t="shared" si="5"/>
        <v>3500000</v>
      </c>
      <c r="AD21" s="41">
        <f t="shared" si="6"/>
        <v>0.33</v>
      </c>
      <c r="AE21" s="41">
        <f t="shared" si="7"/>
        <v>0.33</v>
      </c>
      <c r="AF21" s="40">
        <f t="shared" si="8"/>
        <v>1.4999999999999999E-2</v>
      </c>
      <c r="AG21" s="39">
        <f t="shared" si="9"/>
        <v>10000000</v>
      </c>
      <c r="AH21" s="39">
        <f t="shared" si="10"/>
        <v>10000000</v>
      </c>
      <c r="AI21" s="98">
        <f t="shared" si="11"/>
        <v>3500000</v>
      </c>
      <c r="AJ21" s="41">
        <f t="shared" si="12"/>
        <v>0.33</v>
      </c>
      <c r="AK21" s="41">
        <f t="shared" si="13"/>
        <v>0.33</v>
      </c>
      <c r="AL21" s="41">
        <f t="shared" si="14"/>
        <v>0.15</v>
      </c>
      <c r="AM21" s="39">
        <f t="shared" si="15"/>
        <v>16000</v>
      </c>
      <c r="AN21" s="39">
        <f t="shared" si="16"/>
        <v>10000</v>
      </c>
      <c r="AO21" s="39">
        <f t="shared" si="17"/>
        <v>10000</v>
      </c>
      <c r="AP21" s="41">
        <f t="shared" si="18"/>
        <v>0.03</v>
      </c>
      <c r="AQ21" s="41">
        <f t="shared" si="19"/>
        <v>0.03</v>
      </c>
      <c r="AR21" s="4">
        <f t="shared" si="20"/>
        <v>0.16750000000000001</v>
      </c>
      <c r="AS21" s="11">
        <f t="shared" si="21"/>
        <v>0.4</v>
      </c>
      <c r="AT21" s="13">
        <f t="shared" si="22"/>
        <v>2698.7110633727179</v>
      </c>
      <c r="AU21" s="17">
        <f t="shared" si="187"/>
        <v>0.14240255159723011</v>
      </c>
      <c r="AV21" s="11">
        <f t="shared" si="23"/>
        <v>0.5714285714285714</v>
      </c>
      <c r="AW21" s="10">
        <f t="shared" si="24"/>
        <v>1</v>
      </c>
      <c r="AX21" s="10">
        <f t="shared" si="25"/>
        <v>0.8911</v>
      </c>
      <c r="AY21" s="10">
        <f t="shared" si="26"/>
        <v>224441.70126809561</v>
      </c>
      <c r="AZ21" s="10">
        <f t="shared" si="188"/>
        <v>1</v>
      </c>
      <c r="BA21" s="10">
        <f t="shared" si="27"/>
        <v>0.31188500000000002</v>
      </c>
      <c r="BB21" s="10">
        <f t="shared" si="28"/>
        <v>0.95377000000000001</v>
      </c>
      <c r="BC21" s="10">
        <f t="shared" si="29"/>
        <v>0.99909999999999999</v>
      </c>
      <c r="BD21" s="10">
        <f t="shared" si="30"/>
        <v>0.8911</v>
      </c>
      <c r="BE21" s="10">
        <f t="shared" si="31"/>
        <v>168331.27595107173</v>
      </c>
      <c r="BF21" s="10">
        <f t="shared" si="32"/>
        <v>1</v>
      </c>
      <c r="BG21" s="10">
        <f t="shared" si="33"/>
        <v>0.31188500000000002</v>
      </c>
      <c r="BH21" s="10">
        <f t="shared" si="34"/>
        <v>0.95377000000000001</v>
      </c>
      <c r="BI21" s="120">
        <f t="shared" si="189"/>
        <v>0.85333333333333339</v>
      </c>
      <c r="BJ21" s="120">
        <f t="shared" si="35"/>
        <v>0.21333333333333335</v>
      </c>
      <c r="BK21" s="120">
        <f t="shared" si="35"/>
        <v>9.481481481481481E-2</v>
      </c>
      <c r="BL21" s="120">
        <f t="shared" si="35"/>
        <v>5.3333333333333337E-2</v>
      </c>
      <c r="BM21" s="120">
        <f t="shared" si="35"/>
        <v>3.4133333333333335E-2</v>
      </c>
      <c r="BN21" s="120">
        <f t="shared" si="35"/>
        <v>2.3703703703703703E-2</v>
      </c>
      <c r="BO21" s="120">
        <f t="shared" si="35"/>
        <v>1.7414965986394557E-2</v>
      </c>
      <c r="BP21" s="120">
        <f t="shared" si="35"/>
        <v>1.3333333333333334E-2</v>
      </c>
      <c r="BQ21" s="120">
        <f t="shared" si="35"/>
        <v>1.3333333333333333</v>
      </c>
      <c r="BR21" s="120">
        <f t="shared" si="35"/>
        <v>1.3333333333333333</v>
      </c>
      <c r="BS21" s="120">
        <f t="shared" si="35"/>
        <v>1.3333333333333333</v>
      </c>
      <c r="BT21" s="120">
        <f t="shared" si="35"/>
        <v>1.3333333333333333</v>
      </c>
      <c r="BU21" s="120">
        <f t="shared" si="35"/>
        <v>1.3333333333333333</v>
      </c>
      <c r="BV21" s="120">
        <f t="shared" si="35"/>
        <v>1.3333333333333333</v>
      </c>
      <c r="BW21" s="120">
        <f t="shared" si="35"/>
        <v>1.3333333333333333</v>
      </c>
      <c r="BX21" s="120">
        <f t="shared" si="35"/>
        <v>1.3333333333333333</v>
      </c>
      <c r="BY21" s="120">
        <f t="shared" si="35"/>
        <v>6.25</v>
      </c>
      <c r="BZ21" s="120">
        <f t="shared" si="35"/>
        <v>25</v>
      </c>
      <c r="CA21" s="120">
        <f t="shared" si="35"/>
        <v>56.25</v>
      </c>
      <c r="CB21" s="120">
        <f t="shared" si="35"/>
        <v>100</v>
      </c>
      <c r="CC21" s="120">
        <f t="shared" si="35"/>
        <v>156.25</v>
      </c>
      <c r="CD21" s="120">
        <f t="shared" si="35"/>
        <v>225</v>
      </c>
      <c r="CE21" s="120">
        <f t="shared" si="35"/>
        <v>306.25</v>
      </c>
      <c r="CF21" s="120">
        <f t="shared" si="35"/>
        <v>400</v>
      </c>
      <c r="CG21" s="120">
        <f t="shared" si="190"/>
        <v>0.21333333333333335</v>
      </c>
      <c r="CH21" s="120">
        <f t="shared" si="36"/>
        <v>5.3333333333333337E-2</v>
      </c>
      <c r="CI21" s="120">
        <f t="shared" si="36"/>
        <v>2.3703703703703703E-2</v>
      </c>
      <c r="CJ21" s="120">
        <f t="shared" si="36"/>
        <v>1.3333333333333334E-2</v>
      </c>
      <c r="CK21" s="120">
        <f t="shared" si="36"/>
        <v>8.5333333333333337E-3</v>
      </c>
      <c r="CL21" s="120">
        <f t="shared" si="36"/>
        <v>5.9259259259259256E-3</v>
      </c>
      <c r="CM21" s="120">
        <f t="shared" si="36"/>
        <v>4.3537414965986393E-3</v>
      </c>
      <c r="CN21" s="120">
        <f t="shared" si="36"/>
        <v>3.3333333333333335E-3</v>
      </c>
      <c r="CO21" s="94">
        <f t="shared" si="37"/>
        <v>12.615127916666667</v>
      </c>
      <c r="CP21" s="94">
        <f t="shared" si="38"/>
        <v>37.212971666666668</v>
      </c>
      <c r="CQ21" s="94">
        <f t="shared" si="39"/>
        <v>78.209377916666668</v>
      </c>
      <c r="CR21" s="94">
        <f t="shared" si="40"/>
        <v>135.60434666666666</v>
      </c>
      <c r="CS21" s="94">
        <f t="shared" si="41"/>
        <v>209.39787791666666</v>
      </c>
      <c r="CT21" s="94">
        <f t="shared" si="42"/>
        <v>299.58997166666666</v>
      </c>
      <c r="CU21" s="94">
        <f t="shared" si="43"/>
        <v>406.18062791666665</v>
      </c>
      <c r="CV21" s="94">
        <f t="shared" si="44"/>
        <v>529.16984666666667</v>
      </c>
      <c r="CW21" s="94">
        <f t="shared" si="45"/>
        <v>12.615127916666667</v>
      </c>
      <c r="CX21" s="94">
        <f t="shared" si="46"/>
        <v>37.212971666666668</v>
      </c>
      <c r="CY21" s="94">
        <f t="shared" si="47"/>
        <v>78.209377916666668</v>
      </c>
      <c r="CZ21" s="94">
        <f t="shared" si="48"/>
        <v>135.60434666666666</v>
      </c>
      <c r="DA21" s="94">
        <f t="shared" si="49"/>
        <v>209.39787791666666</v>
      </c>
      <c r="DB21" s="94">
        <f t="shared" si="50"/>
        <v>299.58997166666666</v>
      </c>
      <c r="DC21" s="94">
        <f t="shared" si="51"/>
        <v>406.18062791666665</v>
      </c>
      <c r="DD21" s="94">
        <f t="shared" si="52"/>
        <v>529.16984666666667</v>
      </c>
      <c r="DE21" s="11">
        <f t="shared" si="53"/>
        <v>9.6467200000000002</v>
      </c>
      <c r="DF21" s="11">
        <f t="shared" si="54"/>
        <v>27.756720000000001</v>
      </c>
      <c r="DG21" s="11">
        <f t="shared" si="55"/>
        <v>58.888201481481481</v>
      </c>
      <c r="DH21" s="11">
        <f t="shared" si="56"/>
        <v>102.59672</v>
      </c>
      <c r="DI21" s="11">
        <f t="shared" si="57"/>
        <v>158.82751999999999</v>
      </c>
      <c r="DJ21" s="11">
        <f t="shared" si="58"/>
        <v>227.56709037037038</v>
      </c>
      <c r="DK21" s="11">
        <f t="shared" si="59"/>
        <v>308.81080163265307</v>
      </c>
      <c r="DL21" s="11">
        <f t="shared" si="60"/>
        <v>402.55671999999998</v>
      </c>
      <c r="DM21" s="94">
        <f t="shared" si="61"/>
        <v>9.6467200000000002</v>
      </c>
      <c r="DN21" s="94">
        <f t="shared" si="62"/>
        <v>27.756720000000001</v>
      </c>
      <c r="DO21" s="94">
        <f t="shared" si="63"/>
        <v>58.888201481481481</v>
      </c>
      <c r="DP21" s="94">
        <f t="shared" si="64"/>
        <v>102.59672</v>
      </c>
      <c r="DQ21" s="94">
        <f t="shared" si="65"/>
        <v>158.82751999999999</v>
      </c>
      <c r="DR21" s="94">
        <f t="shared" si="66"/>
        <v>227.56709037037038</v>
      </c>
      <c r="DS21" s="94">
        <f t="shared" si="67"/>
        <v>308.81080163265307</v>
      </c>
      <c r="DT21" s="94">
        <f t="shared" si="68"/>
        <v>402.55671999999998</v>
      </c>
      <c r="DU21" s="94">
        <f t="shared" si="69"/>
        <v>7.727685755555556</v>
      </c>
      <c r="DV21" s="94">
        <f t="shared" si="70"/>
        <v>15.258668888888888</v>
      </c>
      <c r="DW21" s="94">
        <f t="shared" si="71"/>
        <v>28.204591691358026</v>
      </c>
      <c r="DX21" s="94">
        <f t="shared" si="72"/>
        <v>46.380633422222225</v>
      </c>
      <c r="DY21" s="94">
        <f t="shared" si="73"/>
        <v>69.764024166222214</v>
      </c>
      <c r="DZ21" s="94">
        <f t="shared" si="74"/>
        <v>98.349145372839502</v>
      </c>
      <c r="EA21" s="94">
        <f t="shared" si="75"/>
        <v>132.13407188888888</v>
      </c>
      <c r="EB21" s="94">
        <f t="shared" si="76"/>
        <v>171.11799955555557</v>
      </c>
      <c r="EC21" s="94">
        <f t="shared" si="77"/>
        <v>7.7276857555555569</v>
      </c>
      <c r="ED21" s="94">
        <f t="shared" si="78"/>
        <v>15.258668888888892</v>
      </c>
      <c r="EE21" s="94">
        <f t="shared" si="79"/>
        <v>28.204591691358026</v>
      </c>
      <c r="EF21" s="94">
        <f t="shared" si="80"/>
        <v>46.380633422222225</v>
      </c>
      <c r="EG21" s="94">
        <f t="shared" si="81"/>
        <v>69.764024166222228</v>
      </c>
      <c r="EH21" s="94">
        <f t="shared" si="82"/>
        <v>98.349145372839516</v>
      </c>
      <c r="EI21" s="94">
        <f t="shared" si="83"/>
        <v>132.13407188888891</v>
      </c>
      <c r="EJ21" s="94">
        <f t="shared" si="84"/>
        <v>171.11799955555557</v>
      </c>
      <c r="EK21" s="94">
        <f t="shared" si="85"/>
        <v>7.7276857555555569</v>
      </c>
      <c r="EL21" s="94">
        <f t="shared" si="86"/>
        <v>15.258668888888892</v>
      </c>
      <c r="EM21" s="94">
        <f t="shared" si="87"/>
        <v>28.204591691358026</v>
      </c>
      <c r="EN21" s="94">
        <f t="shared" si="88"/>
        <v>46.380633422222225</v>
      </c>
      <c r="EO21" s="94">
        <f t="shared" si="89"/>
        <v>69.764024166222228</v>
      </c>
      <c r="EP21" s="94">
        <f t="shared" si="90"/>
        <v>98.349145372839516</v>
      </c>
      <c r="EQ21" s="94">
        <f t="shared" si="91"/>
        <v>132.13407188888891</v>
      </c>
      <c r="ER21" s="94">
        <f t="shared" si="92"/>
        <v>171.11799955555557</v>
      </c>
      <c r="ES21" s="94">
        <f t="shared" si="93"/>
        <v>1</v>
      </c>
      <c r="ET21" s="94">
        <f t="shared" si="94"/>
        <v>1</v>
      </c>
      <c r="EU21" s="94">
        <f t="shared" si="95"/>
        <v>1</v>
      </c>
      <c r="EV21" s="94">
        <f t="shared" si="96"/>
        <v>1</v>
      </c>
      <c r="EW21" s="94">
        <f t="shared" si="97"/>
        <v>1</v>
      </c>
      <c r="EX21" s="94">
        <f t="shared" si="98"/>
        <v>1</v>
      </c>
      <c r="EY21" s="94">
        <f t="shared" si="99"/>
        <v>1</v>
      </c>
      <c r="EZ21" s="94">
        <f t="shared" si="100"/>
        <v>1</v>
      </c>
      <c r="FA21" s="94">
        <f t="shared" si="101"/>
        <v>1</v>
      </c>
      <c r="FB21" s="94">
        <f t="shared" si="102"/>
        <v>0.99999999999999978</v>
      </c>
      <c r="FC21" s="94">
        <f t="shared" si="103"/>
        <v>1</v>
      </c>
      <c r="FD21" s="94">
        <f t="shared" si="104"/>
        <v>1</v>
      </c>
      <c r="FE21" s="94">
        <f t="shared" si="105"/>
        <v>0.99999999999999978</v>
      </c>
      <c r="FF21" s="94">
        <f t="shared" si="106"/>
        <v>1</v>
      </c>
      <c r="FG21" s="94">
        <f t="shared" si="107"/>
        <v>0.99999999999999978</v>
      </c>
      <c r="FH21" s="94">
        <f t="shared" si="108"/>
        <v>1</v>
      </c>
      <c r="FI21" s="94">
        <f t="shared" si="109"/>
        <v>1</v>
      </c>
      <c r="FJ21" s="94">
        <f t="shared" si="110"/>
        <v>1</v>
      </c>
      <c r="FK21" s="94">
        <f t="shared" si="111"/>
        <v>1</v>
      </c>
      <c r="FL21" s="94">
        <f t="shared" si="112"/>
        <v>1</v>
      </c>
      <c r="FM21" s="94">
        <f t="shared" si="113"/>
        <v>1</v>
      </c>
      <c r="FN21" s="94">
        <f t="shared" si="114"/>
        <v>1</v>
      </c>
      <c r="FO21" s="94">
        <f t="shared" si="115"/>
        <v>1</v>
      </c>
      <c r="FP21" s="94">
        <f t="shared" si="116"/>
        <v>1</v>
      </c>
      <c r="FQ21" s="114">
        <f t="shared" si="117"/>
        <v>4.5045465009593668</v>
      </c>
      <c r="FR21" s="114">
        <f t="shared" si="118"/>
        <v>5.8401425482728326</v>
      </c>
      <c r="FS21" s="114">
        <f t="shared" si="119"/>
        <v>6.4067008394800737</v>
      </c>
      <c r="FT21" s="114">
        <f t="shared" si="120"/>
        <v>6.6544295013374599</v>
      </c>
      <c r="FU21" s="114">
        <f t="shared" si="121"/>
        <v>6.7799405824605197</v>
      </c>
      <c r="FV21" s="114">
        <f t="shared" si="122"/>
        <v>6.8512837479530218</v>
      </c>
      <c r="FW21" s="114">
        <f t="shared" si="123"/>
        <v>6.8954322811444291</v>
      </c>
      <c r="FX21" s="114">
        <f t="shared" si="124"/>
        <v>6.924554951348826</v>
      </c>
      <c r="FY21" s="89"/>
      <c r="FZ21" s="89">
        <f t="shared" si="125"/>
        <v>4.5045465009593668</v>
      </c>
      <c r="GB21" s="120">
        <f t="shared" si="126"/>
        <v>0.16</v>
      </c>
      <c r="GC21" s="120">
        <f t="shared" si="126"/>
        <v>0.04</v>
      </c>
      <c r="GD21" s="120">
        <f t="shared" si="126"/>
        <v>1.7777777777777778E-2</v>
      </c>
      <c r="GE21" s="120">
        <f t="shared" si="126"/>
        <v>0.01</v>
      </c>
      <c r="GF21" s="120">
        <f t="shared" si="126"/>
        <v>6.4000000000000003E-3</v>
      </c>
      <c r="GG21" s="120">
        <f t="shared" si="126"/>
        <v>4.4444444444444444E-3</v>
      </c>
      <c r="GH21" s="120">
        <f t="shared" si="126"/>
        <v>3.2653061224489797E-3</v>
      </c>
      <c r="GI21" s="120">
        <f t="shared" si="126"/>
        <v>2.5000000000000001E-3</v>
      </c>
      <c r="GJ21" s="120">
        <v>1</v>
      </c>
      <c r="GK21" s="120">
        <v>1</v>
      </c>
      <c r="GL21" s="120">
        <v>1</v>
      </c>
      <c r="GM21" s="120">
        <v>1</v>
      </c>
      <c r="GN21" s="120">
        <v>1</v>
      </c>
      <c r="GO21" s="120">
        <v>1</v>
      </c>
      <c r="GP21" s="120">
        <v>1</v>
      </c>
      <c r="GQ21" s="120">
        <v>1</v>
      </c>
      <c r="GR21" s="120">
        <f t="shared" si="127"/>
        <v>6.25</v>
      </c>
      <c r="GS21" s="120">
        <f t="shared" si="128"/>
        <v>25</v>
      </c>
      <c r="GT21" s="120">
        <f t="shared" si="129"/>
        <v>56.25</v>
      </c>
      <c r="GU21" s="120">
        <f t="shared" si="130"/>
        <v>100</v>
      </c>
      <c r="GV21" s="120">
        <f t="shared" si="131"/>
        <v>156.25</v>
      </c>
      <c r="GW21" s="120">
        <f t="shared" si="132"/>
        <v>225</v>
      </c>
      <c r="GX21" s="120">
        <f t="shared" si="133"/>
        <v>306.25</v>
      </c>
      <c r="GY21" s="120">
        <f t="shared" si="134"/>
        <v>400</v>
      </c>
      <c r="GZ21" s="120">
        <f t="shared" si="135"/>
        <v>0.16</v>
      </c>
      <c r="HA21" s="120">
        <f t="shared" si="136"/>
        <v>0.04</v>
      </c>
      <c r="HB21" s="120">
        <f t="shared" si="137"/>
        <v>1.7777777777777778E-2</v>
      </c>
      <c r="HC21" s="120">
        <f t="shared" si="138"/>
        <v>0.01</v>
      </c>
      <c r="HD21" s="120">
        <f t="shared" si="139"/>
        <v>6.4000000000000003E-3</v>
      </c>
      <c r="HE21" s="120">
        <f t="shared" si="140"/>
        <v>4.4444444444444444E-3</v>
      </c>
      <c r="HF21" s="120">
        <f t="shared" si="141"/>
        <v>3.2653061224489797E-3</v>
      </c>
      <c r="HG21" s="120">
        <f t="shared" si="142"/>
        <v>2.5000000000000001E-3</v>
      </c>
      <c r="HI21" s="120">
        <f t="shared" si="143"/>
        <v>0.85333333333333339</v>
      </c>
      <c r="HJ21" s="120">
        <f t="shared" si="143"/>
        <v>0.21333333333333335</v>
      </c>
      <c r="HK21" s="120">
        <f t="shared" si="143"/>
        <v>9.481481481481481E-2</v>
      </c>
      <c r="HL21" s="120">
        <f t="shared" si="143"/>
        <v>5.3333333333333337E-2</v>
      </c>
      <c r="HM21" s="120">
        <f t="shared" si="143"/>
        <v>3.4133333333333335E-2</v>
      </c>
      <c r="HN21" s="120">
        <f t="shared" si="143"/>
        <v>2.3703703703703703E-2</v>
      </c>
      <c r="HO21" s="120">
        <f t="shared" si="143"/>
        <v>1.7414965986394557E-2</v>
      </c>
      <c r="HP21" s="120">
        <f t="shared" si="143"/>
        <v>1.3333333333333334E-2</v>
      </c>
      <c r="HQ21" s="120">
        <f t="shared" si="144"/>
        <v>1.3333333333333333</v>
      </c>
      <c r="HR21" s="120">
        <f t="shared" si="144"/>
        <v>1.3333333333333333</v>
      </c>
      <c r="HS21" s="120">
        <f t="shared" si="144"/>
        <v>1.3333333333333333</v>
      </c>
      <c r="HT21" s="120">
        <f t="shared" si="144"/>
        <v>1.3333333333333333</v>
      </c>
      <c r="HU21" s="120">
        <f t="shared" si="144"/>
        <v>1.3333333333333333</v>
      </c>
      <c r="HV21" s="120">
        <f t="shared" si="144"/>
        <v>1.3333333333333333</v>
      </c>
      <c r="HW21" s="120">
        <f t="shared" si="144"/>
        <v>1.3333333333333333</v>
      </c>
      <c r="HX21" s="120">
        <f t="shared" si="144"/>
        <v>1.3333333333333333</v>
      </c>
      <c r="HY21" s="120">
        <f t="shared" si="145"/>
        <v>6.25</v>
      </c>
      <c r="HZ21" s="120">
        <f t="shared" si="146"/>
        <v>25</v>
      </c>
      <c r="IA21" s="120">
        <f t="shared" si="147"/>
        <v>56.25</v>
      </c>
      <c r="IB21" s="120">
        <f t="shared" si="148"/>
        <v>100</v>
      </c>
      <c r="IC21" s="120">
        <f t="shared" si="149"/>
        <v>156.25</v>
      </c>
      <c r="ID21" s="120">
        <f t="shared" si="150"/>
        <v>225</v>
      </c>
      <c r="IE21" s="120">
        <f t="shared" si="151"/>
        <v>306.25</v>
      </c>
      <c r="IF21" s="120">
        <f t="shared" si="152"/>
        <v>400</v>
      </c>
      <c r="IG21" s="120">
        <f t="shared" si="153"/>
        <v>0.21333333333333335</v>
      </c>
      <c r="IH21" s="120">
        <f t="shared" si="154"/>
        <v>5.3333333333333337E-2</v>
      </c>
      <c r="II21" s="120">
        <f t="shared" si="155"/>
        <v>2.3703703703703703E-2</v>
      </c>
      <c r="IJ21" s="120">
        <f t="shared" si="156"/>
        <v>1.3333333333333334E-2</v>
      </c>
      <c r="IK21" s="120">
        <f t="shared" si="157"/>
        <v>8.5333333333333337E-3</v>
      </c>
      <c r="IL21" s="120">
        <f t="shared" si="158"/>
        <v>5.9259259259259256E-3</v>
      </c>
      <c r="IM21" s="120">
        <f t="shared" si="159"/>
        <v>4.3537414965986393E-3</v>
      </c>
      <c r="IN21" s="120">
        <f t="shared" si="160"/>
        <v>3.3333333333333335E-3</v>
      </c>
      <c r="IO21" s="10"/>
      <c r="IP21" s="120">
        <f t="shared" si="161"/>
        <v>0.12</v>
      </c>
      <c r="IQ21" s="120">
        <f t="shared" si="162"/>
        <v>3.2000000000000001E-2</v>
      </c>
      <c r="IR21" s="120">
        <f t="shared" si="162"/>
        <v>1.6E-2</v>
      </c>
      <c r="IS21" s="120">
        <f t="shared" si="162"/>
        <v>9.4117647058823521E-3</v>
      </c>
      <c r="IT21" s="120">
        <f t="shared" si="162"/>
        <v>6.1538461538461538E-3</v>
      </c>
      <c r="IU21" s="120">
        <f t="shared" si="162"/>
        <v>4.3243243243243244E-3</v>
      </c>
      <c r="IV21" s="120">
        <f t="shared" si="162"/>
        <v>3.2000000000000002E-3</v>
      </c>
      <c r="IW21" s="120">
        <f t="shared" si="162"/>
        <v>2.4615384615384616E-3</v>
      </c>
      <c r="IX21" s="120">
        <v>1</v>
      </c>
      <c r="IY21" s="120">
        <v>1</v>
      </c>
      <c r="IZ21" s="120">
        <v>1</v>
      </c>
      <c r="JA21" s="120">
        <v>1</v>
      </c>
      <c r="JB21" s="120">
        <v>1</v>
      </c>
      <c r="JC21" s="120">
        <v>1</v>
      </c>
      <c r="JD21" s="120">
        <v>1</v>
      </c>
      <c r="JE21" s="120">
        <v>1</v>
      </c>
      <c r="JF21" s="120">
        <f t="shared" si="163"/>
        <v>25</v>
      </c>
      <c r="JG21" s="120">
        <f t="shared" si="164"/>
        <v>51.249999999999993</v>
      </c>
      <c r="JH21" s="120">
        <f t="shared" si="164"/>
        <v>85</v>
      </c>
      <c r="JI21" s="120">
        <f t="shared" si="164"/>
        <v>129.77941176470588</v>
      </c>
      <c r="JJ21" s="120">
        <f t="shared" si="164"/>
        <v>186.53846153846155</v>
      </c>
      <c r="JK21" s="120">
        <f t="shared" si="164"/>
        <v>255.57432432432435</v>
      </c>
      <c r="JL21" s="120">
        <f t="shared" si="164"/>
        <v>337</v>
      </c>
      <c r="JM21" s="120">
        <f t="shared" si="164"/>
        <v>430.86538461538464</v>
      </c>
      <c r="JN21" s="120">
        <f t="shared" si="165"/>
        <v>0.12</v>
      </c>
      <c r="JO21" s="120">
        <f t="shared" si="166"/>
        <v>3.2000000000000001E-2</v>
      </c>
      <c r="JP21" s="120">
        <f t="shared" si="167"/>
        <v>1.6E-2</v>
      </c>
      <c r="JQ21" s="120">
        <f t="shared" si="168"/>
        <v>9.4117647058823521E-3</v>
      </c>
      <c r="JR21" s="120">
        <f t="shared" si="169"/>
        <v>6.1538461538461538E-3</v>
      </c>
      <c r="JS21" s="120">
        <f t="shared" si="170"/>
        <v>4.3243243243243244E-3</v>
      </c>
      <c r="JT21" s="120">
        <f t="shared" si="171"/>
        <v>3.2000000000000002E-3</v>
      </c>
      <c r="JU21" s="120">
        <f t="shared" si="172"/>
        <v>2.4615384615384616E-3</v>
      </c>
      <c r="JW21" s="120">
        <f t="shared" si="173"/>
        <v>0.64</v>
      </c>
      <c r="JX21" s="120">
        <f t="shared" si="174"/>
        <v>0.17066666666666666</v>
      </c>
      <c r="JY21" s="120">
        <f t="shared" si="174"/>
        <v>8.533333333333333E-2</v>
      </c>
      <c r="JZ21" s="120">
        <f t="shared" si="174"/>
        <v>5.0196078431372547E-2</v>
      </c>
      <c r="KA21" s="120">
        <f t="shared" si="174"/>
        <v>3.282051282051282E-2</v>
      </c>
      <c r="KB21" s="120">
        <f t="shared" si="174"/>
        <v>2.3063063063063063E-2</v>
      </c>
      <c r="KC21" s="120">
        <f t="shared" si="174"/>
        <v>1.7066666666666667E-2</v>
      </c>
      <c r="KD21" s="120">
        <f t="shared" si="174"/>
        <v>1.3128205128205127E-2</v>
      </c>
      <c r="KE21" s="120">
        <f t="shared" si="175"/>
        <v>1.3333333333333333</v>
      </c>
      <c r="KF21" s="120">
        <f t="shared" si="175"/>
        <v>1.3333333333333333</v>
      </c>
      <c r="KG21" s="120">
        <f t="shared" si="175"/>
        <v>1.3333333333333333</v>
      </c>
      <c r="KH21" s="120">
        <f t="shared" si="175"/>
        <v>1.3333333333333333</v>
      </c>
      <c r="KI21" s="120">
        <f t="shared" si="175"/>
        <v>1.3333333333333333</v>
      </c>
      <c r="KJ21" s="120">
        <f t="shared" si="175"/>
        <v>1.3333333333333333</v>
      </c>
      <c r="KK21" s="120">
        <f t="shared" si="175"/>
        <v>1.3333333333333333</v>
      </c>
      <c r="KL21" s="120">
        <f t="shared" si="175"/>
        <v>1.3333333333333333</v>
      </c>
      <c r="KM21" s="120">
        <f t="shared" si="176"/>
        <v>25</v>
      </c>
      <c r="KN21" s="120">
        <f t="shared" si="177"/>
        <v>51.249999999999993</v>
      </c>
      <c r="KO21" s="120">
        <f t="shared" si="177"/>
        <v>85</v>
      </c>
      <c r="KP21" s="120">
        <f t="shared" si="177"/>
        <v>129.77941176470588</v>
      </c>
      <c r="KQ21" s="120">
        <f t="shared" si="177"/>
        <v>186.53846153846155</v>
      </c>
      <c r="KR21" s="120">
        <f t="shared" si="177"/>
        <v>255.57432432432435</v>
      </c>
      <c r="KS21" s="120">
        <f t="shared" si="177"/>
        <v>337</v>
      </c>
      <c r="KT21" s="120">
        <f t="shared" si="177"/>
        <v>430.86538461538464</v>
      </c>
      <c r="KU21" s="120">
        <f t="shared" si="178"/>
        <v>0.16</v>
      </c>
      <c r="KV21" s="120">
        <f t="shared" si="179"/>
        <v>4.2666666666666665E-2</v>
      </c>
      <c r="KW21" s="120">
        <f t="shared" si="180"/>
        <v>2.1333333333333333E-2</v>
      </c>
      <c r="KX21" s="120">
        <f t="shared" si="181"/>
        <v>1.2549019607843137E-2</v>
      </c>
      <c r="KY21" s="120">
        <f t="shared" si="182"/>
        <v>8.2051282051282051E-3</v>
      </c>
      <c r="KZ21" s="120">
        <f t="shared" si="183"/>
        <v>5.7657657657657659E-3</v>
      </c>
      <c r="LA21" s="120">
        <f t="shared" si="184"/>
        <v>4.2666666666666669E-3</v>
      </c>
      <c r="LB21" s="120">
        <f t="shared" si="185"/>
        <v>3.2820512820512819E-3</v>
      </c>
      <c r="LD21" s="11">
        <v>0.4</v>
      </c>
      <c r="LE21" s="18">
        <f t="shared" si="186"/>
        <v>9.8287420232400677</v>
      </c>
      <c r="LF21" s="18">
        <f t="shared" si="186"/>
        <v>6.9698455810877116</v>
      </c>
      <c r="LG21" s="18">
        <f t="shared" si="186"/>
        <v>5.3997941963231035</v>
      </c>
      <c r="LH21" s="18">
        <f t="shared" si="186"/>
        <v>3.7323247770618848</v>
      </c>
      <c r="LI21" s="18">
        <f t="shared" si="186"/>
        <v>2.3077140854974316</v>
      </c>
      <c r="LJ21" s="18">
        <f t="shared" si="186"/>
        <v>1.2502015519523348</v>
      </c>
      <c r="LK21" s="18">
        <f t="shared" si="186"/>
        <v>1.0008323261132173</v>
      </c>
      <c r="LL21" s="18"/>
      <c r="LM21" s="11">
        <v>0.4</v>
      </c>
      <c r="LN21" s="18">
        <v>8.4539697301218428</v>
      </c>
      <c r="LO21" s="18">
        <v>6.1980400416076273</v>
      </c>
      <c r="LP21" s="18">
        <v>4.8883834623028823</v>
      </c>
      <c r="LQ21" s="18">
        <v>3.4413114374227107</v>
      </c>
      <c r="LR21" s="18">
        <v>2.159566890399482</v>
      </c>
      <c r="LS21" s="18">
        <v>1.2377685554499924</v>
      </c>
      <c r="LT21" s="18">
        <v>0.99999885876207351</v>
      </c>
      <c r="LU21" s="18">
        <v>9.8287420232400677</v>
      </c>
      <c r="LV21" s="18">
        <v>6.9698455810877116</v>
      </c>
      <c r="LW21" s="18">
        <v>5.3997941963231035</v>
      </c>
      <c r="LX21" s="18">
        <v>3.7323247770618848</v>
      </c>
      <c r="LY21" s="18">
        <v>2.3077140854974316</v>
      </c>
      <c r="LZ21" s="18">
        <v>1.2502015519523348</v>
      </c>
      <c r="MA21" s="18">
        <v>1.0008323261132173</v>
      </c>
      <c r="MB21" s="18">
        <v>27.101685921551184</v>
      </c>
      <c r="MC21" s="18">
        <v>12.028770824777974</v>
      </c>
      <c r="MD21" s="18">
        <v>7.7465603629214588</v>
      </c>
      <c r="ME21" s="18">
        <v>4.5502973786008516</v>
      </c>
      <c r="MF21" s="18">
        <v>2.4590771261688382</v>
      </c>
      <c r="MG21" s="18">
        <v>1.2492456435211676</v>
      </c>
      <c r="MH21" s="18">
        <v>1.0001379280210287</v>
      </c>
      <c r="MI21" s="18">
        <v>28.301862915796612</v>
      </c>
      <c r="MJ21" s="18">
        <v>12.563265227303212</v>
      </c>
      <c r="MK21" s="18">
        <v>8.0946775552356502</v>
      </c>
      <c r="ML21" s="18">
        <v>4.751893954396742</v>
      </c>
      <c r="MM21" s="18">
        <v>2.4808518036334397</v>
      </c>
      <c r="MN21" s="18">
        <v>1.2499717303965299</v>
      </c>
      <c r="MO21" s="18">
        <v>1.0000126254249304</v>
      </c>
      <c r="MP21" s="120"/>
      <c r="MQ21" s="120"/>
      <c r="MR21" s="120"/>
      <c r="MS21" s="120"/>
    </row>
    <row r="22" spans="2:357" s="4" customFormat="1" ht="15" x14ac:dyDescent="0.35">
      <c r="B22" s="16" t="s">
        <v>23</v>
      </c>
      <c r="C22" s="41">
        <v>0.15</v>
      </c>
      <c r="D22" s="4" t="s">
        <v>2</v>
      </c>
      <c r="E22" s="31" t="s">
        <v>17</v>
      </c>
      <c r="F22" s="41">
        <v>0.33</v>
      </c>
      <c r="H22" s="31" t="s">
        <v>19</v>
      </c>
      <c r="I22" s="41">
        <v>0.33</v>
      </c>
      <c r="M22" s="6"/>
      <c r="N22" s="6"/>
      <c r="O22" s="6"/>
      <c r="P22" s="6"/>
      <c r="Q22" s="6"/>
      <c r="R22" s="6"/>
      <c r="S22" s="7"/>
      <c r="T22" s="6"/>
      <c r="U22" s="5"/>
      <c r="V22" s="5"/>
      <c r="X22" s="127">
        <v>4.5</v>
      </c>
      <c r="Y22" s="127">
        <v>10</v>
      </c>
      <c r="Z22" s="39">
        <f t="shared" si="2"/>
        <v>0.02</v>
      </c>
      <c r="AA22" s="39">
        <f t="shared" si="3"/>
        <v>10000000</v>
      </c>
      <c r="AB22" s="39">
        <f t="shared" si="4"/>
        <v>10000000</v>
      </c>
      <c r="AC22" s="98">
        <f t="shared" si="5"/>
        <v>3500000</v>
      </c>
      <c r="AD22" s="41">
        <f t="shared" si="6"/>
        <v>0.33</v>
      </c>
      <c r="AE22" s="41">
        <f t="shared" si="7"/>
        <v>0.33</v>
      </c>
      <c r="AF22" s="40">
        <f t="shared" si="8"/>
        <v>1.4999999999999999E-2</v>
      </c>
      <c r="AG22" s="39">
        <f t="shared" si="9"/>
        <v>10000000</v>
      </c>
      <c r="AH22" s="39">
        <f t="shared" si="10"/>
        <v>10000000</v>
      </c>
      <c r="AI22" s="98">
        <f t="shared" si="11"/>
        <v>3500000</v>
      </c>
      <c r="AJ22" s="41">
        <f t="shared" si="12"/>
        <v>0.33</v>
      </c>
      <c r="AK22" s="41">
        <f t="shared" si="13"/>
        <v>0.33</v>
      </c>
      <c r="AL22" s="41">
        <f t="shared" si="14"/>
        <v>0.15</v>
      </c>
      <c r="AM22" s="39">
        <f t="shared" si="15"/>
        <v>16000</v>
      </c>
      <c r="AN22" s="39">
        <f t="shared" si="16"/>
        <v>10000</v>
      </c>
      <c r="AO22" s="39">
        <f t="shared" si="17"/>
        <v>10000</v>
      </c>
      <c r="AP22" s="41">
        <f t="shared" si="18"/>
        <v>0.03</v>
      </c>
      <c r="AQ22" s="41">
        <f t="shared" si="19"/>
        <v>0.03</v>
      </c>
      <c r="AR22" s="4">
        <f t="shared" si="20"/>
        <v>0.16750000000000001</v>
      </c>
      <c r="AS22" s="11">
        <f t="shared" si="21"/>
        <v>0.45</v>
      </c>
      <c r="AT22" s="13">
        <f t="shared" si="22"/>
        <v>2698.7110633727179</v>
      </c>
      <c r="AU22" s="17">
        <f t="shared" si="187"/>
        <v>0.14240255159723011</v>
      </c>
      <c r="AV22" s="11">
        <f t="shared" si="23"/>
        <v>0.5714285714285714</v>
      </c>
      <c r="AW22" s="10">
        <f t="shared" si="24"/>
        <v>1</v>
      </c>
      <c r="AX22" s="10">
        <f t="shared" si="25"/>
        <v>0.8911</v>
      </c>
      <c r="AY22" s="10">
        <f t="shared" si="26"/>
        <v>224441.70126809561</v>
      </c>
      <c r="AZ22" s="10">
        <f t="shared" si="188"/>
        <v>1</v>
      </c>
      <c r="BA22" s="10">
        <f t="shared" si="27"/>
        <v>0.31188500000000002</v>
      </c>
      <c r="BB22" s="10">
        <f t="shared" si="28"/>
        <v>0.95377000000000001</v>
      </c>
      <c r="BC22" s="10">
        <f t="shared" si="29"/>
        <v>0.99909999999999999</v>
      </c>
      <c r="BD22" s="10">
        <f t="shared" si="30"/>
        <v>0.8911</v>
      </c>
      <c r="BE22" s="10">
        <f t="shared" si="31"/>
        <v>168331.27595107173</v>
      </c>
      <c r="BF22" s="10">
        <f t="shared" si="32"/>
        <v>1</v>
      </c>
      <c r="BG22" s="10">
        <f t="shared" si="33"/>
        <v>0.31188500000000002</v>
      </c>
      <c r="BH22" s="10">
        <f t="shared" si="34"/>
        <v>0.95377000000000001</v>
      </c>
      <c r="BI22" s="120">
        <f t="shared" si="189"/>
        <v>1.08</v>
      </c>
      <c r="BJ22" s="120">
        <f t="shared" si="35"/>
        <v>0.27</v>
      </c>
      <c r="BK22" s="120">
        <f t="shared" si="35"/>
        <v>0.12</v>
      </c>
      <c r="BL22" s="120">
        <f t="shared" si="35"/>
        <v>6.7500000000000004E-2</v>
      </c>
      <c r="BM22" s="120">
        <f t="shared" si="35"/>
        <v>4.3200000000000002E-2</v>
      </c>
      <c r="BN22" s="120">
        <f t="shared" si="35"/>
        <v>0.03</v>
      </c>
      <c r="BO22" s="120">
        <f t="shared" si="35"/>
        <v>2.2040816326530613E-2</v>
      </c>
      <c r="BP22" s="120">
        <f t="shared" si="35"/>
        <v>1.6875000000000001E-2</v>
      </c>
      <c r="BQ22" s="120">
        <f t="shared" si="35"/>
        <v>1.3333333333333333</v>
      </c>
      <c r="BR22" s="120">
        <f t="shared" si="35"/>
        <v>1.3333333333333333</v>
      </c>
      <c r="BS22" s="120">
        <f t="shared" si="35"/>
        <v>1.3333333333333333</v>
      </c>
      <c r="BT22" s="120">
        <f t="shared" si="35"/>
        <v>1.3333333333333333</v>
      </c>
      <c r="BU22" s="120">
        <f t="shared" si="35"/>
        <v>1.3333333333333333</v>
      </c>
      <c r="BV22" s="120">
        <f t="shared" si="35"/>
        <v>1.3333333333333333</v>
      </c>
      <c r="BW22" s="120">
        <f t="shared" si="35"/>
        <v>1.3333333333333333</v>
      </c>
      <c r="BX22" s="120">
        <f t="shared" si="35"/>
        <v>1.3333333333333333</v>
      </c>
      <c r="BY22" s="120">
        <f t="shared" si="35"/>
        <v>4.9382716049382713</v>
      </c>
      <c r="BZ22" s="120">
        <f t="shared" si="35"/>
        <v>19.753086419753085</v>
      </c>
      <c r="CA22" s="120">
        <f t="shared" si="35"/>
        <v>44.444444444444443</v>
      </c>
      <c r="CB22" s="120">
        <f t="shared" si="35"/>
        <v>79.012345679012341</v>
      </c>
      <c r="CC22" s="120">
        <f t="shared" si="35"/>
        <v>123.45679012345678</v>
      </c>
      <c r="CD22" s="120">
        <f t="shared" si="35"/>
        <v>177.77777777777777</v>
      </c>
      <c r="CE22" s="120">
        <f t="shared" si="35"/>
        <v>241.97530864197532</v>
      </c>
      <c r="CF22" s="120">
        <f t="shared" si="35"/>
        <v>316.04938271604937</v>
      </c>
      <c r="CG22" s="120">
        <f t="shared" si="190"/>
        <v>0.27</v>
      </c>
      <c r="CH22" s="120">
        <f t="shared" si="36"/>
        <v>6.7500000000000004E-2</v>
      </c>
      <c r="CI22" s="120">
        <f t="shared" si="36"/>
        <v>0.03</v>
      </c>
      <c r="CJ22" s="120">
        <f t="shared" si="36"/>
        <v>1.6875000000000001E-2</v>
      </c>
      <c r="CK22" s="120">
        <f t="shared" si="36"/>
        <v>1.0800000000000001E-2</v>
      </c>
      <c r="CL22" s="120">
        <f t="shared" si="36"/>
        <v>7.4999999999999997E-3</v>
      </c>
      <c r="CM22" s="120">
        <f t="shared" si="36"/>
        <v>5.5102040816326532E-3</v>
      </c>
      <c r="CN22" s="120">
        <f t="shared" si="36"/>
        <v>4.2187500000000003E-3</v>
      </c>
      <c r="CO22" s="94">
        <f t="shared" si="37"/>
        <v>10.89429111111111</v>
      </c>
      <c r="CP22" s="94">
        <f t="shared" si="38"/>
        <v>30.329624444444441</v>
      </c>
      <c r="CQ22" s="94">
        <f t="shared" si="39"/>
        <v>62.721846666666664</v>
      </c>
      <c r="CR22" s="94">
        <f t="shared" si="40"/>
        <v>108.07095777777778</v>
      </c>
      <c r="CS22" s="94">
        <f t="shared" si="41"/>
        <v>166.37695777777776</v>
      </c>
      <c r="CT22" s="94">
        <f t="shared" si="42"/>
        <v>237.63984666666667</v>
      </c>
      <c r="CU22" s="94">
        <f t="shared" si="43"/>
        <v>321.85962444444442</v>
      </c>
      <c r="CV22" s="94">
        <f t="shared" si="44"/>
        <v>419.0362911111111</v>
      </c>
      <c r="CW22" s="94">
        <f t="shared" si="45"/>
        <v>10.89429111111111</v>
      </c>
      <c r="CX22" s="94">
        <f t="shared" si="46"/>
        <v>30.329624444444441</v>
      </c>
      <c r="CY22" s="94">
        <f t="shared" si="47"/>
        <v>62.721846666666664</v>
      </c>
      <c r="CZ22" s="94">
        <f t="shared" si="48"/>
        <v>108.07095777777778</v>
      </c>
      <c r="DA22" s="94">
        <f t="shared" si="49"/>
        <v>166.37695777777776</v>
      </c>
      <c r="DB22" s="94">
        <f t="shared" si="50"/>
        <v>237.63984666666667</v>
      </c>
      <c r="DC22" s="94">
        <f t="shared" si="51"/>
        <v>321.85962444444442</v>
      </c>
      <c r="DD22" s="94">
        <f t="shared" si="52"/>
        <v>419.0362911111111</v>
      </c>
      <c r="DE22" s="11">
        <f t="shared" si="53"/>
        <v>8.5616582716049372</v>
      </c>
      <c r="DF22" s="11">
        <f t="shared" si="54"/>
        <v>22.566473086419752</v>
      </c>
      <c r="DG22" s="11">
        <f t="shared" si="55"/>
        <v>47.107831111111111</v>
      </c>
      <c r="DH22" s="11">
        <f t="shared" si="56"/>
        <v>81.623232345679014</v>
      </c>
      <c r="DI22" s="11">
        <f t="shared" si="57"/>
        <v>126.04337679012345</v>
      </c>
      <c r="DJ22" s="11">
        <f t="shared" si="58"/>
        <v>180.35116444444444</v>
      </c>
      <c r="DK22" s="11">
        <f t="shared" si="59"/>
        <v>244.5407361249685</v>
      </c>
      <c r="DL22" s="11">
        <f t="shared" si="60"/>
        <v>318.60964438271606</v>
      </c>
      <c r="DM22" s="94">
        <f t="shared" si="61"/>
        <v>8.5616582716049372</v>
      </c>
      <c r="DN22" s="94">
        <f t="shared" si="62"/>
        <v>22.566473086419752</v>
      </c>
      <c r="DO22" s="94">
        <f t="shared" si="63"/>
        <v>47.107831111111111</v>
      </c>
      <c r="DP22" s="94">
        <f t="shared" si="64"/>
        <v>81.623232345679014</v>
      </c>
      <c r="DQ22" s="94">
        <f t="shared" si="65"/>
        <v>126.04337679012345</v>
      </c>
      <c r="DR22" s="94">
        <f t="shared" si="66"/>
        <v>180.35116444444444</v>
      </c>
      <c r="DS22" s="94">
        <f t="shared" si="67"/>
        <v>244.5407361249685</v>
      </c>
      <c r="DT22" s="94">
        <f t="shared" si="68"/>
        <v>318.60964438271606</v>
      </c>
      <c r="DU22" s="94">
        <f t="shared" si="69"/>
        <v>7.2764664526748959</v>
      </c>
      <c r="DV22" s="94">
        <f t="shared" si="70"/>
        <v>13.100322010699587</v>
      </c>
      <c r="DW22" s="94">
        <f t="shared" si="71"/>
        <v>23.305763940740739</v>
      </c>
      <c r="DX22" s="94">
        <f t="shared" si="72"/>
        <v>37.658878492798351</v>
      </c>
      <c r="DY22" s="94">
        <f t="shared" si="73"/>
        <v>56.130847492872427</v>
      </c>
      <c r="DZ22" s="94">
        <f t="shared" si="74"/>
        <v>78.714559962962966</v>
      </c>
      <c r="EA22" s="94">
        <f t="shared" si="75"/>
        <v>105.40757938106995</v>
      </c>
      <c r="EB22" s="94">
        <f t="shared" si="76"/>
        <v>136.20888798369342</v>
      </c>
      <c r="EC22" s="94">
        <f t="shared" si="77"/>
        <v>7.2764664526748968</v>
      </c>
      <c r="ED22" s="94">
        <f t="shared" si="78"/>
        <v>13.100322010699589</v>
      </c>
      <c r="EE22" s="94">
        <f t="shared" si="79"/>
        <v>23.305763940740743</v>
      </c>
      <c r="EF22" s="94">
        <f t="shared" si="80"/>
        <v>37.658878492798358</v>
      </c>
      <c r="EG22" s="94">
        <f t="shared" si="81"/>
        <v>56.130847492872427</v>
      </c>
      <c r="EH22" s="94">
        <f t="shared" si="82"/>
        <v>78.714559962962966</v>
      </c>
      <c r="EI22" s="94">
        <f t="shared" si="83"/>
        <v>105.40757938106997</v>
      </c>
      <c r="EJ22" s="94">
        <f t="shared" si="84"/>
        <v>136.20888798369342</v>
      </c>
      <c r="EK22" s="94">
        <f t="shared" si="85"/>
        <v>7.2764664526748968</v>
      </c>
      <c r="EL22" s="94">
        <f t="shared" si="86"/>
        <v>13.100322010699589</v>
      </c>
      <c r="EM22" s="94">
        <f t="shared" si="87"/>
        <v>23.305763940740743</v>
      </c>
      <c r="EN22" s="94">
        <f t="shared" si="88"/>
        <v>37.658878492798358</v>
      </c>
      <c r="EO22" s="94">
        <f t="shared" si="89"/>
        <v>56.130847492872427</v>
      </c>
      <c r="EP22" s="94">
        <f t="shared" si="90"/>
        <v>78.714559962962966</v>
      </c>
      <c r="EQ22" s="94">
        <f t="shared" si="91"/>
        <v>105.40757938106997</v>
      </c>
      <c r="ER22" s="94">
        <f t="shared" si="92"/>
        <v>136.20888798369342</v>
      </c>
      <c r="ES22" s="94">
        <f t="shared" si="93"/>
        <v>1</v>
      </c>
      <c r="ET22" s="94">
        <f t="shared" si="94"/>
        <v>1</v>
      </c>
      <c r="EU22" s="94">
        <f t="shared" si="95"/>
        <v>1</v>
      </c>
      <c r="EV22" s="94">
        <f t="shared" si="96"/>
        <v>1</v>
      </c>
      <c r="EW22" s="94">
        <f t="shared" si="97"/>
        <v>1</v>
      </c>
      <c r="EX22" s="94">
        <f t="shared" si="98"/>
        <v>1</v>
      </c>
      <c r="EY22" s="94">
        <f t="shared" si="99"/>
        <v>1</v>
      </c>
      <c r="EZ22" s="94">
        <f t="shared" si="100"/>
        <v>1</v>
      </c>
      <c r="FA22" s="94">
        <f t="shared" si="101"/>
        <v>1</v>
      </c>
      <c r="FB22" s="94">
        <f t="shared" si="102"/>
        <v>1</v>
      </c>
      <c r="FC22" s="94">
        <f t="shared" si="103"/>
        <v>1</v>
      </c>
      <c r="FD22" s="94">
        <f t="shared" si="104"/>
        <v>0.99999999999999978</v>
      </c>
      <c r="FE22" s="94">
        <f t="shared" si="105"/>
        <v>1</v>
      </c>
      <c r="FF22" s="94">
        <f t="shared" si="106"/>
        <v>1</v>
      </c>
      <c r="FG22" s="94">
        <f t="shared" si="107"/>
        <v>1</v>
      </c>
      <c r="FH22" s="94">
        <f t="shared" si="108"/>
        <v>1</v>
      </c>
      <c r="FI22" s="94">
        <f t="shared" si="109"/>
        <v>1</v>
      </c>
      <c r="FJ22" s="94">
        <f t="shared" si="110"/>
        <v>1</v>
      </c>
      <c r="FK22" s="94">
        <f t="shared" si="111"/>
        <v>1</v>
      </c>
      <c r="FL22" s="94">
        <f t="shared" si="112"/>
        <v>1</v>
      </c>
      <c r="FM22" s="94">
        <f t="shared" si="113"/>
        <v>1</v>
      </c>
      <c r="FN22" s="94">
        <f t="shared" si="114"/>
        <v>1</v>
      </c>
      <c r="FO22" s="94">
        <f t="shared" si="115"/>
        <v>1</v>
      </c>
      <c r="FP22" s="94">
        <f t="shared" si="116"/>
        <v>1</v>
      </c>
      <c r="FQ22" s="114">
        <f t="shared" si="117"/>
        <v>4.3370264060926624</v>
      </c>
      <c r="FR22" s="114">
        <f t="shared" si="118"/>
        <v>5.626292153512833</v>
      </c>
      <c r="FS22" s="114">
        <f t="shared" si="119"/>
        <v>6.2702589880608199</v>
      </c>
      <c r="FT22" s="114">
        <f t="shared" si="120"/>
        <v>6.5663821673190084</v>
      </c>
      <c r="FU22" s="114">
        <f t="shared" si="121"/>
        <v>6.7197556204069802</v>
      </c>
      <c r="FV22" s="114">
        <f t="shared" si="122"/>
        <v>6.8079392901844979</v>
      </c>
      <c r="FW22" s="114">
        <f t="shared" si="123"/>
        <v>6.8628735114537029</v>
      </c>
      <c r="FX22" s="114">
        <f t="shared" si="124"/>
        <v>6.8992635961860032</v>
      </c>
      <c r="FY22" s="89"/>
      <c r="FZ22" s="89">
        <f t="shared" si="125"/>
        <v>4.3370264060926624</v>
      </c>
      <c r="GB22" s="120">
        <f t="shared" si="126"/>
        <v>0.20250000000000001</v>
      </c>
      <c r="GC22" s="120">
        <f t="shared" si="126"/>
        <v>5.0625000000000003E-2</v>
      </c>
      <c r="GD22" s="120">
        <f t="shared" si="126"/>
        <v>2.2499999999999999E-2</v>
      </c>
      <c r="GE22" s="120">
        <f t="shared" si="126"/>
        <v>1.2656250000000001E-2</v>
      </c>
      <c r="GF22" s="120">
        <f t="shared" si="126"/>
        <v>8.0999999999999996E-3</v>
      </c>
      <c r="GG22" s="120">
        <f t="shared" si="126"/>
        <v>5.6249999999999998E-3</v>
      </c>
      <c r="GH22" s="120">
        <f t="shared" si="126"/>
        <v>4.1326530612244899E-3</v>
      </c>
      <c r="GI22" s="120">
        <f t="shared" si="126"/>
        <v>3.1640625000000002E-3</v>
      </c>
      <c r="GJ22" s="120">
        <v>1</v>
      </c>
      <c r="GK22" s="120">
        <v>1</v>
      </c>
      <c r="GL22" s="120">
        <v>1</v>
      </c>
      <c r="GM22" s="120">
        <v>1</v>
      </c>
      <c r="GN22" s="120">
        <v>1</v>
      </c>
      <c r="GO22" s="120">
        <v>1</v>
      </c>
      <c r="GP22" s="120">
        <v>1</v>
      </c>
      <c r="GQ22" s="120">
        <v>1</v>
      </c>
      <c r="GR22" s="120">
        <f t="shared" si="127"/>
        <v>4.9382716049382713</v>
      </c>
      <c r="GS22" s="120">
        <f t="shared" si="128"/>
        <v>19.753086419753085</v>
      </c>
      <c r="GT22" s="120">
        <f t="shared" si="129"/>
        <v>44.444444444444443</v>
      </c>
      <c r="GU22" s="120">
        <f t="shared" si="130"/>
        <v>79.012345679012341</v>
      </c>
      <c r="GV22" s="120">
        <f t="shared" si="131"/>
        <v>123.45679012345678</v>
      </c>
      <c r="GW22" s="120">
        <f t="shared" si="132"/>
        <v>177.77777777777777</v>
      </c>
      <c r="GX22" s="120">
        <f t="shared" si="133"/>
        <v>241.97530864197532</v>
      </c>
      <c r="GY22" s="120">
        <f t="shared" si="134"/>
        <v>316.04938271604937</v>
      </c>
      <c r="GZ22" s="120">
        <f t="shared" si="135"/>
        <v>0.20250000000000001</v>
      </c>
      <c r="HA22" s="120">
        <f t="shared" si="136"/>
        <v>5.0625000000000003E-2</v>
      </c>
      <c r="HB22" s="120">
        <f t="shared" si="137"/>
        <v>2.2499999999999999E-2</v>
      </c>
      <c r="HC22" s="120">
        <f t="shared" si="138"/>
        <v>1.2656250000000001E-2</v>
      </c>
      <c r="HD22" s="120">
        <f t="shared" si="139"/>
        <v>8.0999999999999996E-3</v>
      </c>
      <c r="HE22" s="120">
        <f t="shared" si="140"/>
        <v>5.6249999999999998E-3</v>
      </c>
      <c r="HF22" s="120">
        <f t="shared" si="141"/>
        <v>4.1326530612244899E-3</v>
      </c>
      <c r="HG22" s="120">
        <f t="shared" si="142"/>
        <v>3.1640625000000002E-3</v>
      </c>
      <c r="HI22" s="120">
        <f t="shared" si="143"/>
        <v>1.08</v>
      </c>
      <c r="HJ22" s="120">
        <f t="shared" si="143"/>
        <v>0.27</v>
      </c>
      <c r="HK22" s="120">
        <f t="shared" si="143"/>
        <v>0.12</v>
      </c>
      <c r="HL22" s="120">
        <f t="shared" si="143"/>
        <v>6.7500000000000004E-2</v>
      </c>
      <c r="HM22" s="120">
        <f t="shared" si="143"/>
        <v>4.3200000000000002E-2</v>
      </c>
      <c r="HN22" s="120">
        <f t="shared" si="143"/>
        <v>0.03</v>
      </c>
      <c r="HO22" s="120">
        <f t="shared" si="143"/>
        <v>2.2040816326530613E-2</v>
      </c>
      <c r="HP22" s="120">
        <f t="shared" si="143"/>
        <v>1.6875000000000001E-2</v>
      </c>
      <c r="HQ22" s="120">
        <f t="shared" si="144"/>
        <v>1.3333333333333333</v>
      </c>
      <c r="HR22" s="120">
        <f t="shared" si="144"/>
        <v>1.3333333333333333</v>
      </c>
      <c r="HS22" s="120">
        <f t="shared" si="144"/>
        <v>1.3333333333333333</v>
      </c>
      <c r="HT22" s="120">
        <f t="shared" si="144"/>
        <v>1.3333333333333333</v>
      </c>
      <c r="HU22" s="120">
        <f t="shared" si="144"/>
        <v>1.3333333333333333</v>
      </c>
      <c r="HV22" s="120">
        <f t="shared" si="144"/>
        <v>1.3333333333333333</v>
      </c>
      <c r="HW22" s="120">
        <f t="shared" si="144"/>
        <v>1.3333333333333333</v>
      </c>
      <c r="HX22" s="120">
        <f t="shared" si="144"/>
        <v>1.3333333333333333</v>
      </c>
      <c r="HY22" s="120">
        <f t="shared" si="145"/>
        <v>4.9382716049382713</v>
      </c>
      <c r="HZ22" s="120">
        <f t="shared" si="146"/>
        <v>19.753086419753085</v>
      </c>
      <c r="IA22" s="120">
        <f t="shared" si="147"/>
        <v>44.444444444444443</v>
      </c>
      <c r="IB22" s="120">
        <f t="shared" si="148"/>
        <v>79.012345679012341</v>
      </c>
      <c r="IC22" s="120">
        <f t="shared" si="149"/>
        <v>123.45679012345678</v>
      </c>
      <c r="ID22" s="120">
        <f t="shared" si="150"/>
        <v>177.77777777777777</v>
      </c>
      <c r="IE22" s="120">
        <f t="shared" si="151"/>
        <v>241.97530864197532</v>
      </c>
      <c r="IF22" s="120">
        <f t="shared" si="152"/>
        <v>316.04938271604937</v>
      </c>
      <c r="IG22" s="120">
        <f t="shared" si="153"/>
        <v>0.27</v>
      </c>
      <c r="IH22" s="120">
        <f t="shared" si="154"/>
        <v>6.7500000000000004E-2</v>
      </c>
      <c r="II22" s="120">
        <f t="shared" si="155"/>
        <v>0.03</v>
      </c>
      <c r="IJ22" s="120">
        <f t="shared" si="156"/>
        <v>1.6875000000000001E-2</v>
      </c>
      <c r="IK22" s="120">
        <f t="shared" si="157"/>
        <v>1.0800000000000001E-2</v>
      </c>
      <c r="IL22" s="120">
        <f t="shared" si="158"/>
        <v>7.4999999999999997E-3</v>
      </c>
      <c r="IM22" s="120">
        <f t="shared" si="159"/>
        <v>5.5102040816326532E-3</v>
      </c>
      <c r="IN22" s="120">
        <f t="shared" si="160"/>
        <v>4.2187500000000003E-3</v>
      </c>
      <c r="IO22" s="11"/>
      <c r="IP22" s="120">
        <f t="shared" si="161"/>
        <v>0.15187500000000001</v>
      </c>
      <c r="IQ22" s="120">
        <f t="shared" si="162"/>
        <v>4.0500000000000001E-2</v>
      </c>
      <c r="IR22" s="120">
        <f t="shared" si="162"/>
        <v>2.0250000000000001E-2</v>
      </c>
      <c r="IS22" s="120">
        <f t="shared" si="162"/>
        <v>1.1911764705882353E-2</v>
      </c>
      <c r="IT22" s="120">
        <f t="shared" si="162"/>
        <v>7.7884615384615384E-3</v>
      </c>
      <c r="IU22" s="120">
        <f t="shared" si="162"/>
        <v>5.4729729729729726E-3</v>
      </c>
      <c r="IV22" s="120">
        <f t="shared" si="162"/>
        <v>4.0499999999999998E-3</v>
      </c>
      <c r="IW22" s="120">
        <f t="shared" si="162"/>
        <v>3.1153846153846153E-3</v>
      </c>
      <c r="IX22" s="120">
        <v>1</v>
      </c>
      <c r="IY22" s="120">
        <v>1</v>
      </c>
      <c r="IZ22" s="120">
        <v>1</v>
      </c>
      <c r="JA22" s="120">
        <v>1</v>
      </c>
      <c r="JB22" s="120">
        <v>1</v>
      </c>
      <c r="JC22" s="120">
        <v>1</v>
      </c>
      <c r="JD22" s="120">
        <v>1</v>
      </c>
      <c r="JE22" s="120">
        <v>1</v>
      </c>
      <c r="JF22" s="120">
        <f t="shared" si="163"/>
        <v>19.753086419753085</v>
      </c>
      <c r="JG22" s="120">
        <f t="shared" si="164"/>
        <v>40.493827160493822</v>
      </c>
      <c r="JH22" s="120">
        <f t="shared" si="164"/>
        <v>67.160493827160494</v>
      </c>
      <c r="JI22" s="120">
        <f t="shared" si="164"/>
        <v>102.54175744371823</v>
      </c>
      <c r="JJ22" s="120">
        <f t="shared" si="164"/>
        <v>147.38841405508072</v>
      </c>
      <c r="JK22" s="120">
        <f t="shared" si="164"/>
        <v>201.93526860193526</v>
      </c>
      <c r="JL22" s="120">
        <f t="shared" si="164"/>
        <v>266.27160493827159</v>
      </c>
      <c r="JM22" s="120">
        <f t="shared" si="164"/>
        <v>340.43684710351374</v>
      </c>
      <c r="JN22" s="120">
        <f t="shared" si="165"/>
        <v>0.15187500000000001</v>
      </c>
      <c r="JO22" s="120">
        <f t="shared" si="166"/>
        <v>4.0500000000000001E-2</v>
      </c>
      <c r="JP22" s="120">
        <f t="shared" si="167"/>
        <v>2.0250000000000001E-2</v>
      </c>
      <c r="JQ22" s="120">
        <f t="shared" si="168"/>
        <v>1.1911764705882353E-2</v>
      </c>
      <c r="JR22" s="120">
        <f t="shared" si="169"/>
        <v>7.7884615384615384E-3</v>
      </c>
      <c r="JS22" s="120">
        <f t="shared" si="170"/>
        <v>5.4729729729729726E-3</v>
      </c>
      <c r="JT22" s="120">
        <f t="shared" si="171"/>
        <v>4.0499999999999998E-3</v>
      </c>
      <c r="JU22" s="120">
        <f t="shared" si="172"/>
        <v>3.1153846153846153E-3</v>
      </c>
      <c r="JW22" s="120">
        <f t="shared" si="173"/>
        <v>0.81</v>
      </c>
      <c r="JX22" s="120">
        <f t="shared" si="174"/>
        <v>0.216</v>
      </c>
      <c r="JY22" s="120">
        <f t="shared" si="174"/>
        <v>0.108</v>
      </c>
      <c r="JZ22" s="120">
        <f t="shared" si="174"/>
        <v>6.3529411764705876E-2</v>
      </c>
      <c r="KA22" s="120">
        <f t="shared" si="174"/>
        <v>4.1538461538461538E-2</v>
      </c>
      <c r="KB22" s="120">
        <f t="shared" si="174"/>
        <v>2.9189189189189189E-2</v>
      </c>
      <c r="KC22" s="120">
        <f t="shared" si="174"/>
        <v>2.1600000000000001E-2</v>
      </c>
      <c r="KD22" s="120">
        <f t="shared" si="174"/>
        <v>1.6615384615384615E-2</v>
      </c>
      <c r="KE22" s="120">
        <f t="shared" si="175"/>
        <v>1.3333333333333333</v>
      </c>
      <c r="KF22" s="120">
        <f t="shared" si="175"/>
        <v>1.3333333333333333</v>
      </c>
      <c r="KG22" s="120">
        <f t="shared" si="175"/>
        <v>1.3333333333333333</v>
      </c>
      <c r="KH22" s="120">
        <f t="shared" si="175"/>
        <v>1.3333333333333333</v>
      </c>
      <c r="KI22" s="120">
        <f t="shared" si="175"/>
        <v>1.3333333333333333</v>
      </c>
      <c r="KJ22" s="120">
        <f t="shared" si="175"/>
        <v>1.3333333333333333</v>
      </c>
      <c r="KK22" s="120">
        <f t="shared" si="175"/>
        <v>1.3333333333333333</v>
      </c>
      <c r="KL22" s="120">
        <f t="shared" si="175"/>
        <v>1.3333333333333333</v>
      </c>
      <c r="KM22" s="120">
        <f t="shared" si="176"/>
        <v>19.753086419753085</v>
      </c>
      <c r="KN22" s="120">
        <f t="shared" si="177"/>
        <v>40.493827160493822</v>
      </c>
      <c r="KO22" s="120">
        <f t="shared" si="177"/>
        <v>67.160493827160494</v>
      </c>
      <c r="KP22" s="120">
        <f t="shared" si="177"/>
        <v>102.54175744371823</v>
      </c>
      <c r="KQ22" s="120">
        <f t="shared" si="177"/>
        <v>147.38841405508072</v>
      </c>
      <c r="KR22" s="120">
        <f t="shared" si="177"/>
        <v>201.93526860193526</v>
      </c>
      <c r="KS22" s="120">
        <f t="shared" si="177"/>
        <v>266.27160493827159</v>
      </c>
      <c r="KT22" s="120">
        <f t="shared" si="177"/>
        <v>340.43684710351374</v>
      </c>
      <c r="KU22" s="120">
        <f t="shared" si="178"/>
        <v>0.20250000000000001</v>
      </c>
      <c r="KV22" s="120">
        <f t="shared" si="179"/>
        <v>5.3999999999999999E-2</v>
      </c>
      <c r="KW22" s="120">
        <f t="shared" si="180"/>
        <v>2.7E-2</v>
      </c>
      <c r="KX22" s="120">
        <f t="shared" si="181"/>
        <v>1.5882352941176469E-2</v>
      </c>
      <c r="KY22" s="120">
        <f t="shared" si="182"/>
        <v>1.0384615384615384E-2</v>
      </c>
      <c r="KZ22" s="120">
        <f t="shared" si="183"/>
        <v>7.2972972972972974E-3</v>
      </c>
      <c r="LA22" s="120">
        <f t="shared" si="184"/>
        <v>5.4000000000000003E-3</v>
      </c>
      <c r="LB22" s="120">
        <f t="shared" si="185"/>
        <v>4.1538461538461538E-3</v>
      </c>
      <c r="LD22" s="11">
        <v>0.45</v>
      </c>
      <c r="LE22" s="18">
        <f t="shared" si="186"/>
        <v>8.7455911609314843</v>
      </c>
      <c r="LF22" s="18">
        <f t="shared" si="186"/>
        <v>6.4707056784644283</v>
      </c>
      <c r="LG22" s="18">
        <f t="shared" si="186"/>
        <v>5.1374472847575845</v>
      </c>
      <c r="LH22" s="18">
        <f t="shared" si="186"/>
        <v>3.6490231364891383</v>
      </c>
      <c r="LI22" s="18">
        <f t="shared" si="186"/>
        <v>2.31231756550181</v>
      </c>
      <c r="LJ22" s="18">
        <f t="shared" si="186"/>
        <v>1.2502784897964305</v>
      </c>
      <c r="LK22" s="18">
        <f t="shared" si="186"/>
        <v>1.0010576925884376</v>
      </c>
      <c r="LL22" s="18"/>
      <c r="LM22" s="11">
        <v>0.45</v>
      </c>
      <c r="LN22" s="18">
        <v>7.1866035653538916</v>
      </c>
      <c r="LO22" s="18">
        <v>5.5346514489683001</v>
      </c>
      <c r="LP22" s="18">
        <v>4.4968584972625791</v>
      </c>
      <c r="LQ22" s="18">
        <v>3.2748479092912062</v>
      </c>
      <c r="LR22" s="18">
        <v>2.1198505369452048</v>
      </c>
      <c r="LS22" s="18">
        <v>1.238763581436426</v>
      </c>
      <c r="LT22" s="18">
        <v>1.0000027719952733</v>
      </c>
      <c r="LU22" s="18">
        <v>8.7455911609314843</v>
      </c>
      <c r="LV22" s="18">
        <v>6.4707056784644283</v>
      </c>
      <c r="LW22" s="18">
        <v>5.1374472847575845</v>
      </c>
      <c r="LX22" s="18">
        <v>3.6490231364891383</v>
      </c>
      <c r="LY22" s="18">
        <v>2.31231756550181</v>
      </c>
      <c r="LZ22" s="18">
        <v>1.2502784897964305</v>
      </c>
      <c r="MA22" s="18">
        <v>1.0010576925884376</v>
      </c>
      <c r="MB22" s="18">
        <v>21.911221045764908</v>
      </c>
      <c r="MC22" s="18">
        <v>10.991018511754307</v>
      </c>
      <c r="MD22" s="18">
        <v>7.3522694575177834</v>
      </c>
      <c r="ME22" s="18">
        <v>4.449751470324375</v>
      </c>
      <c r="MF22" s="18">
        <v>2.4488391552027982</v>
      </c>
      <c r="MG22" s="18">
        <v>1.2490728269788278</v>
      </c>
      <c r="MH22" s="18">
        <v>1.0001782631690628</v>
      </c>
      <c r="MI22" s="18">
        <v>23.249874167194506</v>
      </c>
      <c r="MJ22" s="18">
        <v>11.654294755327795</v>
      </c>
      <c r="MK22" s="18">
        <v>7.795603708262286</v>
      </c>
      <c r="ML22" s="18">
        <v>4.6951667645379844</v>
      </c>
      <c r="MM22" s="18">
        <v>2.4762486862863939</v>
      </c>
      <c r="MN22" s="18">
        <v>1.2499717303965299</v>
      </c>
      <c r="MO22" s="18">
        <v>1.0000126254249304</v>
      </c>
      <c r="MP22" s="120"/>
      <c r="MQ22" s="120"/>
      <c r="MR22" s="120"/>
      <c r="MS22" s="120"/>
    </row>
    <row r="23" spans="2:357" s="4" customFormat="1" ht="15" x14ac:dyDescent="0.35">
      <c r="B23" s="16" t="s">
        <v>27</v>
      </c>
      <c r="C23" s="39">
        <v>16000</v>
      </c>
      <c r="D23" s="4" t="s">
        <v>107</v>
      </c>
      <c r="E23" s="31" t="s">
        <v>18</v>
      </c>
      <c r="F23" s="41">
        <v>0.33</v>
      </c>
      <c r="H23" s="31" t="s">
        <v>20</v>
      </c>
      <c r="I23" s="41">
        <v>0.33</v>
      </c>
      <c r="M23" s="6"/>
      <c r="N23" s="6"/>
      <c r="O23" s="6"/>
      <c r="P23" s="6"/>
      <c r="Q23" s="6"/>
      <c r="R23" s="6"/>
      <c r="S23" s="7"/>
      <c r="T23" s="6"/>
      <c r="U23" s="5"/>
      <c r="V23" s="5"/>
      <c r="X23" s="127">
        <v>5</v>
      </c>
      <c r="Y23" s="127">
        <v>10</v>
      </c>
      <c r="Z23" s="39">
        <f t="shared" si="2"/>
        <v>0.02</v>
      </c>
      <c r="AA23" s="39">
        <f t="shared" si="3"/>
        <v>10000000</v>
      </c>
      <c r="AB23" s="39">
        <f t="shared" si="4"/>
        <v>10000000</v>
      </c>
      <c r="AC23" s="98">
        <f t="shared" si="5"/>
        <v>3500000</v>
      </c>
      <c r="AD23" s="41">
        <f t="shared" si="6"/>
        <v>0.33</v>
      </c>
      <c r="AE23" s="41">
        <f t="shared" si="7"/>
        <v>0.33</v>
      </c>
      <c r="AF23" s="40">
        <f t="shared" si="8"/>
        <v>1.4999999999999999E-2</v>
      </c>
      <c r="AG23" s="39">
        <f t="shared" si="9"/>
        <v>10000000</v>
      </c>
      <c r="AH23" s="39">
        <f t="shared" si="10"/>
        <v>10000000</v>
      </c>
      <c r="AI23" s="98">
        <f t="shared" si="11"/>
        <v>3500000</v>
      </c>
      <c r="AJ23" s="41">
        <f t="shared" si="12"/>
        <v>0.33</v>
      </c>
      <c r="AK23" s="41">
        <f t="shared" si="13"/>
        <v>0.33</v>
      </c>
      <c r="AL23" s="41">
        <f t="shared" si="14"/>
        <v>0.15</v>
      </c>
      <c r="AM23" s="39">
        <f t="shared" si="15"/>
        <v>16000</v>
      </c>
      <c r="AN23" s="39">
        <f t="shared" si="16"/>
        <v>10000</v>
      </c>
      <c r="AO23" s="39">
        <f t="shared" si="17"/>
        <v>10000</v>
      </c>
      <c r="AP23" s="41">
        <f t="shared" si="18"/>
        <v>0.03</v>
      </c>
      <c r="AQ23" s="41">
        <f t="shared" si="19"/>
        <v>0.03</v>
      </c>
      <c r="AR23" s="4">
        <f t="shared" si="20"/>
        <v>0.16750000000000001</v>
      </c>
      <c r="AS23" s="11">
        <f t="shared" si="21"/>
        <v>0.5</v>
      </c>
      <c r="AT23" s="13">
        <f t="shared" si="22"/>
        <v>2698.7110633727179</v>
      </c>
      <c r="AU23" s="17">
        <f t="shared" si="187"/>
        <v>0.14240255159723011</v>
      </c>
      <c r="AV23" s="11">
        <f t="shared" si="23"/>
        <v>0.5714285714285714</v>
      </c>
      <c r="AW23" s="10">
        <f t="shared" si="24"/>
        <v>1</v>
      </c>
      <c r="AX23" s="10">
        <f t="shared" si="25"/>
        <v>0.8911</v>
      </c>
      <c r="AY23" s="10">
        <f t="shared" si="26"/>
        <v>224441.70126809561</v>
      </c>
      <c r="AZ23" s="10">
        <f t="shared" si="188"/>
        <v>1</v>
      </c>
      <c r="BA23" s="10">
        <f t="shared" si="27"/>
        <v>0.31188500000000002</v>
      </c>
      <c r="BB23" s="10">
        <f t="shared" si="28"/>
        <v>0.95377000000000001</v>
      </c>
      <c r="BC23" s="10">
        <f t="shared" si="29"/>
        <v>0.99909999999999999</v>
      </c>
      <c r="BD23" s="10">
        <f t="shared" si="30"/>
        <v>0.8911</v>
      </c>
      <c r="BE23" s="10">
        <f t="shared" si="31"/>
        <v>168331.27595107173</v>
      </c>
      <c r="BF23" s="10">
        <f t="shared" si="32"/>
        <v>1</v>
      </c>
      <c r="BG23" s="10">
        <f t="shared" si="33"/>
        <v>0.31188500000000002</v>
      </c>
      <c r="BH23" s="10">
        <f t="shared" si="34"/>
        <v>0.95377000000000001</v>
      </c>
      <c r="BI23" s="120">
        <f t="shared" si="189"/>
        <v>1.3333333333333333</v>
      </c>
      <c r="BJ23" s="120">
        <f t="shared" si="35"/>
        <v>0.33333333333333331</v>
      </c>
      <c r="BK23" s="120">
        <f t="shared" si="35"/>
        <v>0.14814814814814814</v>
      </c>
      <c r="BL23" s="120">
        <f t="shared" si="35"/>
        <v>8.3333333333333329E-2</v>
      </c>
      <c r="BM23" s="120">
        <f t="shared" si="35"/>
        <v>5.3333333333333337E-2</v>
      </c>
      <c r="BN23" s="120">
        <f t="shared" si="35"/>
        <v>3.7037037037037035E-2</v>
      </c>
      <c r="BO23" s="120">
        <f t="shared" si="35"/>
        <v>2.7210884353741496E-2</v>
      </c>
      <c r="BP23" s="120">
        <f t="shared" si="35"/>
        <v>2.0833333333333332E-2</v>
      </c>
      <c r="BQ23" s="120">
        <f t="shared" si="35"/>
        <v>1.3333333333333333</v>
      </c>
      <c r="BR23" s="120">
        <f t="shared" si="35"/>
        <v>1.3333333333333333</v>
      </c>
      <c r="BS23" s="120">
        <f t="shared" si="35"/>
        <v>1.3333333333333333</v>
      </c>
      <c r="BT23" s="120">
        <f t="shared" si="35"/>
        <v>1.3333333333333333</v>
      </c>
      <c r="BU23" s="120">
        <f t="shared" si="35"/>
        <v>1.3333333333333333</v>
      </c>
      <c r="BV23" s="120">
        <f t="shared" si="35"/>
        <v>1.3333333333333333</v>
      </c>
      <c r="BW23" s="120">
        <f t="shared" si="35"/>
        <v>1.3333333333333333</v>
      </c>
      <c r="BX23" s="120">
        <f t="shared" si="35"/>
        <v>1.3333333333333333</v>
      </c>
      <c r="BY23" s="120">
        <f t="shared" si="35"/>
        <v>4</v>
      </c>
      <c r="BZ23" s="120">
        <f t="shared" si="35"/>
        <v>16</v>
      </c>
      <c r="CA23" s="120">
        <f t="shared" si="35"/>
        <v>36</v>
      </c>
      <c r="CB23" s="120">
        <f t="shared" si="35"/>
        <v>64</v>
      </c>
      <c r="CC23" s="120">
        <f t="shared" si="35"/>
        <v>100</v>
      </c>
      <c r="CD23" s="120">
        <f t="shared" si="35"/>
        <v>144</v>
      </c>
      <c r="CE23" s="120">
        <f t="shared" si="35"/>
        <v>196</v>
      </c>
      <c r="CF23" s="120">
        <f t="shared" si="35"/>
        <v>256</v>
      </c>
      <c r="CG23" s="120">
        <f t="shared" si="190"/>
        <v>0.33333333333333331</v>
      </c>
      <c r="CH23" s="120">
        <f t="shared" si="36"/>
        <v>8.3333333333333329E-2</v>
      </c>
      <c r="CI23" s="120">
        <f t="shared" si="36"/>
        <v>3.7037037037037035E-2</v>
      </c>
      <c r="CJ23" s="120">
        <f t="shared" si="36"/>
        <v>2.0833333333333332E-2</v>
      </c>
      <c r="CK23" s="120">
        <f t="shared" si="36"/>
        <v>1.3333333333333334E-2</v>
      </c>
      <c r="CL23" s="120">
        <f t="shared" si="36"/>
        <v>9.2592592592592587E-3</v>
      </c>
      <c r="CM23" s="120">
        <f t="shared" si="36"/>
        <v>6.8027210884353739E-3</v>
      </c>
      <c r="CN23" s="120">
        <f t="shared" si="36"/>
        <v>5.208333333333333E-3</v>
      </c>
      <c r="CO23" s="94">
        <f t="shared" si="37"/>
        <v>9.6633866666666677</v>
      </c>
      <c r="CP23" s="94">
        <f t="shared" si="38"/>
        <v>25.406006666666666</v>
      </c>
      <c r="CQ23" s="94">
        <f t="shared" si="39"/>
        <v>51.643706666666667</v>
      </c>
      <c r="CR23" s="94">
        <f t="shared" si="40"/>
        <v>88.376486666666665</v>
      </c>
      <c r="CS23" s="94">
        <f t="shared" si="41"/>
        <v>135.60434666666666</v>
      </c>
      <c r="CT23" s="94">
        <f t="shared" si="42"/>
        <v>193.32728666666668</v>
      </c>
      <c r="CU23" s="94">
        <f t="shared" si="43"/>
        <v>261.54530666666665</v>
      </c>
      <c r="CV23" s="94">
        <f t="shared" si="44"/>
        <v>340.2584066666667</v>
      </c>
      <c r="CW23" s="94">
        <f t="shared" si="45"/>
        <v>9.6633866666666677</v>
      </c>
      <c r="CX23" s="94">
        <f t="shared" si="46"/>
        <v>25.406006666666666</v>
      </c>
      <c r="CY23" s="94">
        <f t="shared" si="47"/>
        <v>51.643706666666667</v>
      </c>
      <c r="CZ23" s="94">
        <f t="shared" si="48"/>
        <v>88.376486666666665</v>
      </c>
      <c r="DA23" s="94">
        <f t="shared" si="49"/>
        <v>135.60434666666666</v>
      </c>
      <c r="DB23" s="94">
        <f t="shared" si="50"/>
        <v>193.32728666666668</v>
      </c>
      <c r="DC23" s="94">
        <f t="shared" si="51"/>
        <v>261.54530666666665</v>
      </c>
      <c r="DD23" s="94">
        <f t="shared" si="52"/>
        <v>340.2584066666667</v>
      </c>
      <c r="DE23" s="11">
        <f t="shared" si="53"/>
        <v>7.8767199999999997</v>
      </c>
      <c r="DF23" s="11">
        <f t="shared" si="54"/>
        <v>18.876719999999999</v>
      </c>
      <c r="DG23" s="11">
        <f t="shared" si="55"/>
        <v>38.691534814814815</v>
      </c>
      <c r="DH23" s="11">
        <f t="shared" si="56"/>
        <v>66.626720000000006</v>
      </c>
      <c r="DI23" s="11">
        <f t="shared" si="57"/>
        <v>102.59672</v>
      </c>
      <c r="DJ23" s="11">
        <f t="shared" si="58"/>
        <v>146.5804237037037</v>
      </c>
      <c r="DK23" s="11">
        <f t="shared" si="59"/>
        <v>198.5705975510204</v>
      </c>
      <c r="DL23" s="11">
        <f t="shared" si="60"/>
        <v>258.56421999999998</v>
      </c>
      <c r="DM23" s="94">
        <f t="shared" si="61"/>
        <v>7.8767199999999997</v>
      </c>
      <c r="DN23" s="94">
        <f t="shared" si="62"/>
        <v>18.876719999999999</v>
      </c>
      <c r="DO23" s="94">
        <f t="shared" si="63"/>
        <v>38.691534814814815</v>
      </c>
      <c r="DP23" s="94">
        <f t="shared" si="64"/>
        <v>66.626720000000006</v>
      </c>
      <c r="DQ23" s="94">
        <f t="shared" si="65"/>
        <v>102.59672</v>
      </c>
      <c r="DR23" s="94">
        <f t="shared" si="66"/>
        <v>146.5804237037037</v>
      </c>
      <c r="DS23" s="94">
        <f t="shared" si="67"/>
        <v>198.5705975510204</v>
      </c>
      <c r="DT23" s="94">
        <f t="shared" si="68"/>
        <v>258.56421999999998</v>
      </c>
      <c r="DU23" s="94">
        <f t="shared" si="69"/>
        <v>6.991637155555555</v>
      </c>
      <c r="DV23" s="94">
        <f t="shared" si="70"/>
        <v>11.565950488888888</v>
      </c>
      <c r="DW23" s="94">
        <f t="shared" si="71"/>
        <v>19.805875180246915</v>
      </c>
      <c r="DX23" s="94">
        <f t="shared" si="72"/>
        <v>31.422628822222226</v>
      </c>
      <c r="DY23" s="94">
        <f t="shared" si="73"/>
        <v>46.380633422222225</v>
      </c>
      <c r="DZ23" s="94">
        <f t="shared" si="74"/>
        <v>64.671109995061727</v>
      </c>
      <c r="EA23" s="94">
        <f t="shared" si="75"/>
        <v>86.291050488888885</v>
      </c>
      <c r="EB23" s="94">
        <f t="shared" si="76"/>
        <v>111.23919840555556</v>
      </c>
      <c r="EC23" s="94">
        <f t="shared" si="77"/>
        <v>6.991637155555555</v>
      </c>
      <c r="ED23" s="94">
        <f t="shared" si="78"/>
        <v>11.565950488888888</v>
      </c>
      <c r="EE23" s="94">
        <f t="shared" si="79"/>
        <v>19.805875180246915</v>
      </c>
      <c r="EF23" s="94">
        <f t="shared" si="80"/>
        <v>31.422628822222226</v>
      </c>
      <c r="EG23" s="94">
        <f t="shared" si="81"/>
        <v>46.380633422222225</v>
      </c>
      <c r="EH23" s="94">
        <f t="shared" si="82"/>
        <v>64.671109995061727</v>
      </c>
      <c r="EI23" s="94">
        <f t="shared" si="83"/>
        <v>86.291050488888885</v>
      </c>
      <c r="EJ23" s="94">
        <f t="shared" si="84"/>
        <v>111.23919840555556</v>
      </c>
      <c r="EK23" s="94">
        <f t="shared" si="85"/>
        <v>6.991637155555555</v>
      </c>
      <c r="EL23" s="94">
        <f t="shared" si="86"/>
        <v>11.565950488888888</v>
      </c>
      <c r="EM23" s="94">
        <f t="shared" si="87"/>
        <v>19.805875180246915</v>
      </c>
      <c r="EN23" s="94">
        <f t="shared" si="88"/>
        <v>31.422628822222226</v>
      </c>
      <c r="EO23" s="94">
        <f t="shared" si="89"/>
        <v>46.380633422222225</v>
      </c>
      <c r="EP23" s="94">
        <f t="shared" si="90"/>
        <v>64.671109995061727</v>
      </c>
      <c r="EQ23" s="94">
        <f t="shared" si="91"/>
        <v>86.291050488888885</v>
      </c>
      <c r="ER23" s="94">
        <f t="shared" si="92"/>
        <v>111.23919840555556</v>
      </c>
      <c r="ES23" s="94">
        <f t="shared" si="93"/>
        <v>1</v>
      </c>
      <c r="ET23" s="94">
        <f t="shared" si="94"/>
        <v>1</v>
      </c>
      <c r="EU23" s="94">
        <f t="shared" si="95"/>
        <v>1</v>
      </c>
      <c r="EV23" s="94">
        <f t="shared" si="96"/>
        <v>1</v>
      </c>
      <c r="EW23" s="94">
        <f t="shared" si="97"/>
        <v>1</v>
      </c>
      <c r="EX23" s="94">
        <f t="shared" si="98"/>
        <v>1</v>
      </c>
      <c r="EY23" s="94">
        <f t="shared" si="99"/>
        <v>1</v>
      </c>
      <c r="EZ23" s="94">
        <f t="shared" si="100"/>
        <v>1</v>
      </c>
      <c r="FA23" s="94">
        <f t="shared" si="101"/>
        <v>1</v>
      </c>
      <c r="FB23" s="94">
        <f t="shared" si="102"/>
        <v>1</v>
      </c>
      <c r="FC23" s="94">
        <f t="shared" si="103"/>
        <v>1</v>
      </c>
      <c r="FD23" s="94">
        <f t="shared" si="104"/>
        <v>1</v>
      </c>
      <c r="FE23" s="94">
        <f t="shared" si="105"/>
        <v>1</v>
      </c>
      <c r="FF23" s="94">
        <f t="shared" si="106"/>
        <v>1</v>
      </c>
      <c r="FG23" s="94">
        <f t="shared" si="107"/>
        <v>1</v>
      </c>
      <c r="FH23" s="94">
        <f t="shared" si="108"/>
        <v>1</v>
      </c>
      <c r="FI23" s="94">
        <f t="shared" si="109"/>
        <v>1</v>
      </c>
      <c r="FJ23" s="94">
        <f t="shared" si="110"/>
        <v>1</v>
      </c>
      <c r="FK23" s="94">
        <f t="shared" si="111"/>
        <v>1</v>
      </c>
      <c r="FL23" s="94">
        <f t="shared" si="112"/>
        <v>1</v>
      </c>
      <c r="FM23" s="94">
        <f t="shared" si="113"/>
        <v>1</v>
      </c>
      <c r="FN23" s="94">
        <f t="shared" si="114"/>
        <v>1</v>
      </c>
      <c r="FO23" s="94">
        <f t="shared" si="115"/>
        <v>1</v>
      </c>
      <c r="FP23" s="94">
        <f t="shared" si="116"/>
        <v>1</v>
      </c>
      <c r="FQ23" s="114">
        <f t="shared" si="117"/>
        <v>4.2332759581958657</v>
      </c>
      <c r="FR23" s="114">
        <f t="shared" si="118"/>
        <v>5.420619021588589</v>
      </c>
      <c r="FS23" s="114">
        <f t="shared" si="119"/>
        <v>6.1288232950792532</v>
      </c>
      <c r="FT23" s="114">
        <f t="shared" si="120"/>
        <v>6.4722665922367559</v>
      </c>
      <c r="FU23" s="114">
        <f t="shared" si="121"/>
        <v>6.6544295013374599</v>
      </c>
      <c r="FV23" s="114">
        <f t="shared" si="122"/>
        <v>6.760483282951955</v>
      </c>
      <c r="FW23" s="114">
        <f t="shared" si="123"/>
        <v>6.8270355137857521</v>
      </c>
      <c r="FX23" s="114">
        <f t="shared" si="124"/>
        <v>6.8713269857911436</v>
      </c>
      <c r="FY23" s="89"/>
      <c r="FZ23" s="89">
        <f t="shared" si="125"/>
        <v>4.2332759581958657</v>
      </c>
      <c r="GB23" s="120">
        <f t="shared" si="126"/>
        <v>0.25</v>
      </c>
      <c r="GC23" s="120">
        <f t="shared" si="126"/>
        <v>6.25E-2</v>
      </c>
      <c r="GD23" s="120">
        <f t="shared" si="126"/>
        <v>2.7777777777777776E-2</v>
      </c>
      <c r="GE23" s="120">
        <f t="shared" si="126"/>
        <v>1.5625E-2</v>
      </c>
      <c r="GF23" s="120">
        <f t="shared" si="126"/>
        <v>0.01</v>
      </c>
      <c r="GG23" s="120">
        <f t="shared" si="126"/>
        <v>6.9444444444444441E-3</v>
      </c>
      <c r="GH23" s="120">
        <f t="shared" si="126"/>
        <v>5.1020408163265302E-3</v>
      </c>
      <c r="GI23" s="120">
        <f t="shared" si="126"/>
        <v>3.90625E-3</v>
      </c>
      <c r="GJ23" s="120">
        <v>1</v>
      </c>
      <c r="GK23" s="120">
        <v>1</v>
      </c>
      <c r="GL23" s="120">
        <v>1</v>
      </c>
      <c r="GM23" s="120">
        <v>1</v>
      </c>
      <c r="GN23" s="120">
        <v>1</v>
      </c>
      <c r="GO23" s="120">
        <v>1</v>
      </c>
      <c r="GP23" s="120">
        <v>1</v>
      </c>
      <c r="GQ23" s="120">
        <v>1</v>
      </c>
      <c r="GR23" s="120">
        <f t="shared" si="127"/>
        <v>4</v>
      </c>
      <c r="GS23" s="120">
        <f t="shared" si="128"/>
        <v>16</v>
      </c>
      <c r="GT23" s="120">
        <f t="shared" si="129"/>
        <v>36</v>
      </c>
      <c r="GU23" s="120">
        <f t="shared" si="130"/>
        <v>64</v>
      </c>
      <c r="GV23" s="120">
        <f t="shared" si="131"/>
        <v>100</v>
      </c>
      <c r="GW23" s="120">
        <f t="shared" si="132"/>
        <v>144</v>
      </c>
      <c r="GX23" s="120">
        <f t="shared" si="133"/>
        <v>196</v>
      </c>
      <c r="GY23" s="120">
        <f t="shared" si="134"/>
        <v>256</v>
      </c>
      <c r="GZ23" s="120">
        <f t="shared" si="135"/>
        <v>0.25</v>
      </c>
      <c r="HA23" s="120">
        <f t="shared" si="136"/>
        <v>6.25E-2</v>
      </c>
      <c r="HB23" s="120">
        <f t="shared" si="137"/>
        <v>2.7777777777777776E-2</v>
      </c>
      <c r="HC23" s="120">
        <f t="shared" si="138"/>
        <v>1.5625E-2</v>
      </c>
      <c r="HD23" s="120">
        <f t="shared" si="139"/>
        <v>0.01</v>
      </c>
      <c r="HE23" s="120">
        <f t="shared" si="140"/>
        <v>6.9444444444444441E-3</v>
      </c>
      <c r="HF23" s="120">
        <f t="shared" si="141"/>
        <v>5.1020408163265302E-3</v>
      </c>
      <c r="HG23" s="120">
        <f t="shared" si="142"/>
        <v>3.90625E-3</v>
      </c>
      <c r="HI23" s="120">
        <f t="shared" si="143"/>
        <v>1.3333333333333333</v>
      </c>
      <c r="HJ23" s="120">
        <f t="shared" si="143"/>
        <v>0.33333333333333331</v>
      </c>
      <c r="HK23" s="120">
        <f t="shared" si="143"/>
        <v>0.14814814814814814</v>
      </c>
      <c r="HL23" s="120">
        <f t="shared" si="143"/>
        <v>8.3333333333333329E-2</v>
      </c>
      <c r="HM23" s="120">
        <f t="shared" si="143"/>
        <v>5.3333333333333337E-2</v>
      </c>
      <c r="HN23" s="120">
        <f t="shared" si="143"/>
        <v>3.7037037037037035E-2</v>
      </c>
      <c r="HO23" s="120">
        <f t="shared" si="143"/>
        <v>2.7210884353741496E-2</v>
      </c>
      <c r="HP23" s="120">
        <f t="shared" si="143"/>
        <v>2.0833333333333332E-2</v>
      </c>
      <c r="HQ23" s="120">
        <f t="shared" si="144"/>
        <v>1.3333333333333333</v>
      </c>
      <c r="HR23" s="120">
        <f t="shared" si="144"/>
        <v>1.3333333333333333</v>
      </c>
      <c r="HS23" s="120">
        <f t="shared" si="144"/>
        <v>1.3333333333333333</v>
      </c>
      <c r="HT23" s="120">
        <f t="shared" si="144"/>
        <v>1.3333333333333333</v>
      </c>
      <c r="HU23" s="120">
        <f t="shared" si="144"/>
        <v>1.3333333333333333</v>
      </c>
      <c r="HV23" s="120">
        <f t="shared" si="144"/>
        <v>1.3333333333333333</v>
      </c>
      <c r="HW23" s="120">
        <f t="shared" si="144"/>
        <v>1.3333333333333333</v>
      </c>
      <c r="HX23" s="120">
        <f t="shared" si="144"/>
        <v>1.3333333333333333</v>
      </c>
      <c r="HY23" s="120">
        <f t="shared" si="145"/>
        <v>4</v>
      </c>
      <c r="HZ23" s="120">
        <f t="shared" si="146"/>
        <v>16</v>
      </c>
      <c r="IA23" s="120">
        <f t="shared" si="147"/>
        <v>36</v>
      </c>
      <c r="IB23" s="120">
        <f t="shared" si="148"/>
        <v>64</v>
      </c>
      <c r="IC23" s="120">
        <f t="shared" si="149"/>
        <v>100</v>
      </c>
      <c r="ID23" s="120">
        <f t="shared" si="150"/>
        <v>144</v>
      </c>
      <c r="IE23" s="120">
        <f t="shared" si="151"/>
        <v>196</v>
      </c>
      <c r="IF23" s="120">
        <f t="shared" si="152"/>
        <v>256</v>
      </c>
      <c r="IG23" s="120">
        <f t="shared" si="153"/>
        <v>0.33333333333333331</v>
      </c>
      <c r="IH23" s="120">
        <f t="shared" si="154"/>
        <v>8.3333333333333329E-2</v>
      </c>
      <c r="II23" s="120">
        <f t="shared" si="155"/>
        <v>3.7037037037037035E-2</v>
      </c>
      <c r="IJ23" s="120">
        <f t="shared" si="156"/>
        <v>2.0833333333333332E-2</v>
      </c>
      <c r="IK23" s="120">
        <f t="shared" si="157"/>
        <v>1.3333333333333334E-2</v>
      </c>
      <c r="IL23" s="120">
        <f t="shared" si="158"/>
        <v>9.2592592592592587E-3</v>
      </c>
      <c r="IM23" s="120">
        <f t="shared" si="159"/>
        <v>6.8027210884353739E-3</v>
      </c>
      <c r="IN23" s="120">
        <f t="shared" si="160"/>
        <v>5.208333333333333E-3</v>
      </c>
      <c r="IO23" s="11"/>
      <c r="IP23" s="120">
        <f t="shared" si="161"/>
        <v>0.1875</v>
      </c>
      <c r="IQ23" s="120">
        <f t="shared" si="162"/>
        <v>0.05</v>
      </c>
      <c r="IR23" s="120">
        <f t="shared" si="162"/>
        <v>2.5000000000000001E-2</v>
      </c>
      <c r="IS23" s="120">
        <f t="shared" si="162"/>
        <v>1.4705882352941176E-2</v>
      </c>
      <c r="IT23" s="120">
        <f t="shared" si="162"/>
        <v>9.6153846153846159E-3</v>
      </c>
      <c r="IU23" s="120">
        <f t="shared" si="162"/>
        <v>6.7567567567567571E-3</v>
      </c>
      <c r="IV23" s="120">
        <f t="shared" si="162"/>
        <v>5.0000000000000001E-3</v>
      </c>
      <c r="IW23" s="120">
        <f t="shared" si="162"/>
        <v>3.8461538461538464E-3</v>
      </c>
      <c r="IX23" s="120">
        <v>1</v>
      </c>
      <c r="IY23" s="120">
        <v>1</v>
      </c>
      <c r="IZ23" s="120">
        <v>1</v>
      </c>
      <c r="JA23" s="120">
        <v>1</v>
      </c>
      <c r="JB23" s="120">
        <v>1</v>
      </c>
      <c r="JC23" s="120">
        <v>1</v>
      </c>
      <c r="JD23" s="120">
        <v>1</v>
      </c>
      <c r="JE23" s="120">
        <v>1</v>
      </c>
      <c r="JF23" s="120">
        <f t="shared" si="163"/>
        <v>16</v>
      </c>
      <c r="JG23" s="120">
        <f t="shared" si="164"/>
        <v>32.799999999999997</v>
      </c>
      <c r="JH23" s="120">
        <f t="shared" si="164"/>
        <v>54.4</v>
      </c>
      <c r="JI23" s="120">
        <f t="shared" si="164"/>
        <v>83.058823529411768</v>
      </c>
      <c r="JJ23" s="120">
        <f t="shared" si="164"/>
        <v>119.38461538461539</v>
      </c>
      <c r="JK23" s="120">
        <f t="shared" si="164"/>
        <v>163.56756756756758</v>
      </c>
      <c r="JL23" s="120">
        <f t="shared" si="164"/>
        <v>215.68</v>
      </c>
      <c r="JM23" s="120">
        <f t="shared" si="164"/>
        <v>275.75384615384615</v>
      </c>
      <c r="JN23" s="120">
        <f t="shared" si="165"/>
        <v>0.1875</v>
      </c>
      <c r="JO23" s="120">
        <f t="shared" si="166"/>
        <v>0.05</v>
      </c>
      <c r="JP23" s="120">
        <f t="shared" si="167"/>
        <v>2.5000000000000001E-2</v>
      </c>
      <c r="JQ23" s="120">
        <f t="shared" si="168"/>
        <v>1.4705882352941176E-2</v>
      </c>
      <c r="JR23" s="120">
        <f t="shared" si="169"/>
        <v>9.6153846153846159E-3</v>
      </c>
      <c r="JS23" s="120">
        <f t="shared" si="170"/>
        <v>6.7567567567567571E-3</v>
      </c>
      <c r="JT23" s="120">
        <f t="shared" si="171"/>
        <v>5.0000000000000001E-3</v>
      </c>
      <c r="JU23" s="120">
        <f t="shared" si="172"/>
        <v>3.8461538461538464E-3</v>
      </c>
      <c r="JW23" s="120">
        <f t="shared" si="173"/>
        <v>1</v>
      </c>
      <c r="JX23" s="120">
        <f t="shared" si="174"/>
        <v>0.26666666666666666</v>
      </c>
      <c r="JY23" s="120">
        <f t="shared" si="174"/>
        <v>0.13333333333333333</v>
      </c>
      <c r="JZ23" s="120">
        <f t="shared" si="174"/>
        <v>7.8431372549019607E-2</v>
      </c>
      <c r="KA23" s="120">
        <f t="shared" si="174"/>
        <v>5.128205128205128E-2</v>
      </c>
      <c r="KB23" s="120">
        <f t="shared" si="174"/>
        <v>3.6036036036036036E-2</v>
      </c>
      <c r="KC23" s="120">
        <f t="shared" si="174"/>
        <v>2.6666666666666668E-2</v>
      </c>
      <c r="KD23" s="120">
        <f t="shared" si="174"/>
        <v>2.0512820512820513E-2</v>
      </c>
      <c r="KE23" s="120">
        <f t="shared" si="175"/>
        <v>1.3333333333333333</v>
      </c>
      <c r="KF23" s="120">
        <f t="shared" si="175"/>
        <v>1.3333333333333333</v>
      </c>
      <c r="KG23" s="120">
        <f t="shared" si="175"/>
        <v>1.3333333333333333</v>
      </c>
      <c r="KH23" s="120">
        <f t="shared" si="175"/>
        <v>1.3333333333333333</v>
      </c>
      <c r="KI23" s="120">
        <f t="shared" si="175"/>
        <v>1.3333333333333333</v>
      </c>
      <c r="KJ23" s="120">
        <f t="shared" si="175"/>
        <v>1.3333333333333333</v>
      </c>
      <c r="KK23" s="120">
        <f t="shared" si="175"/>
        <v>1.3333333333333333</v>
      </c>
      <c r="KL23" s="120">
        <f t="shared" si="175"/>
        <v>1.3333333333333333</v>
      </c>
      <c r="KM23" s="120">
        <f t="shared" si="176"/>
        <v>16</v>
      </c>
      <c r="KN23" s="120">
        <f t="shared" si="177"/>
        <v>32.799999999999997</v>
      </c>
      <c r="KO23" s="120">
        <f t="shared" si="177"/>
        <v>54.4</v>
      </c>
      <c r="KP23" s="120">
        <f t="shared" si="177"/>
        <v>83.058823529411768</v>
      </c>
      <c r="KQ23" s="120">
        <f t="shared" si="177"/>
        <v>119.38461538461539</v>
      </c>
      <c r="KR23" s="120">
        <f t="shared" si="177"/>
        <v>163.56756756756758</v>
      </c>
      <c r="KS23" s="120">
        <f t="shared" si="177"/>
        <v>215.68</v>
      </c>
      <c r="KT23" s="120">
        <f t="shared" si="177"/>
        <v>275.75384615384615</v>
      </c>
      <c r="KU23" s="120">
        <f t="shared" si="178"/>
        <v>0.25</v>
      </c>
      <c r="KV23" s="120">
        <f t="shared" si="179"/>
        <v>6.6666666666666666E-2</v>
      </c>
      <c r="KW23" s="120">
        <f t="shared" si="180"/>
        <v>3.3333333333333333E-2</v>
      </c>
      <c r="KX23" s="120">
        <f t="shared" si="181"/>
        <v>1.9607843137254902E-2</v>
      </c>
      <c r="KY23" s="120">
        <f t="shared" si="182"/>
        <v>1.282051282051282E-2</v>
      </c>
      <c r="KZ23" s="120">
        <f t="shared" si="183"/>
        <v>9.0090090090090089E-3</v>
      </c>
      <c r="LA23" s="120">
        <f t="shared" si="184"/>
        <v>6.6666666666666671E-3</v>
      </c>
      <c r="LB23" s="120">
        <f t="shared" si="185"/>
        <v>5.1282051282051282E-3</v>
      </c>
      <c r="LD23" s="11">
        <v>0.5</v>
      </c>
      <c r="LE23" s="18">
        <f t="shared" si="186"/>
        <v>8.0617733659624378</v>
      </c>
      <c r="LF23" s="18">
        <f t="shared" si="186"/>
        <v>6.1457756598205906</v>
      </c>
      <c r="LG23" s="18">
        <f t="shared" si="186"/>
        <v>4.9697436342558863</v>
      </c>
      <c r="LH23" s="18">
        <f t="shared" si="186"/>
        <v>3.6064068719852735</v>
      </c>
      <c r="LI23" s="18">
        <f t="shared" si="186"/>
        <v>2.3325810364460842</v>
      </c>
      <c r="LJ23" s="18">
        <f t="shared" si="186"/>
        <v>1.2503666122919375</v>
      </c>
      <c r="LK23" s="18">
        <f t="shared" si="186"/>
        <v>1.0013106863791221</v>
      </c>
      <c r="LL23" s="18"/>
      <c r="LM23" s="11">
        <v>0.5</v>
      </c>
      <c r="LN23" s="18">
        <v>6.2969522642609457</v>
      </c>
      <c r="LO23" s="18">
        <v>5.0311742930455239</v>
      </c>
      <c r="LP23" s="18">
        <v>4.1863104005040412</v>
      </c>
      <c r="LQ23" s="18">
        <v>3.1377390479753706</v>
      </c>
      <c r="LR23" s="18">
        <v>2.0887622588412107</v>
      </c>
      <c r="LS23" s="18">
        <v>1.2373202756619344</v>
      </c>
      <c r="LT23" s="18">
        <v>1.000008218182733</v>
      </c>
      <c r="LU23" s="18">
        <v>8.0617733659624378</v>
      </c>
      <c r="LV23" s="18">
        <v>6.1457756598205906</v>
      </c>
      <c r="LW23" s="18">
        <v>4.9697436342558863</v>
      </c>
      <c r="LX23" s="18">
        <v>3.6064068719852735</v>
      </c>
      <c r="LY23" s="18">
        <v>2.3325810364460842</v>
      </c>
      <c r="LZ23" s="18">
        <v>1.2503666122919375</v>
      </c>
      <c r="MA23" s="18">
        <v>1.0013106863791221</v>
      </c>
      <c r="MB23" s="18">
        <v>18.207990019307793</v>
      </c>
      <c r="MC23" s="18">
        <v>10.071957243117147</v>
      </c>
      <c r="MD23" s="18">
        <v>6.9779323074021837</v>
      </c>
      <c r="ME23" s="18">
        <v>4.3490192798376341</v>
      </c>
      <c r="MF23" s="18">
        <v>2.437761815212673</v>
      </c>
      <c r="MG23" s="18">
        <v>1.2488838315353685</v>
      </c>
      <c r="MH23" s="18">
        <v>1.00022416164479</v>
      </c>
      <c r="MI23" s="18">
        <v>19.701243638052219</v>
      </c>
      <c r="MJ23" s="18">
        <v>10.875962412362</v>
      </c>
      <c r="MK23" s="18">
        <v>7.5279746101614835</v>
      </c>
      <c r="ML23" s="18">
        <v>4.6362614457236324</v>
      </c>
      <c r="MM23" s="18">
        <v>2.471339988412701</v>
      </c>
      <c r="MN23" s="18">
        <v>1.2499717303965299</v>
      </c>
      <c r="MO23" s="18">
        <v>1.0000126254249304</v>
      </c>
      <c r="MP23" s="120"/>
      <c r="MQ23" s="120"/>
      <c r="MR23" s="120"/>
      <c r="MS23" s="120"/>
    </row>
    <row r="24" spans="2:357" s="4" customFormat="1" ht="15" x14ac:dyDescent="0.35">
      <c r="B24" s="16" t="s">
        <v>69</v>
      </c>
      <c r="C24" s="39">
        <v>10000</v>
      </c>
      <c r="D24" s="4" t="s">
        <v>107</v>
      </c>
      <c r="E24" s="33" t="s">
        <v>110</v>
      </c>
      <c r="M24" s="6"/>
      <c r="N24" s="6"/>
      <c r="O24" s="6"/>
      <c r="P24" s="6"/>
      <c r="Q24" s="6"/>
      <c r="R24" s="6"/>
      <c r="S24" s="7"/>
      <c r="T24" s="6"/>
      <c r="U24" s="5"/>
      <c r="V24" s="5"/>
      <c r="X24" s="127">
        <v>5.5</v>
      </c>
      <c r="Y24" s="127">
        <v>10</v>
      </c>
      <c r="Z24" s="39">
        <f t="shared" si="2"/>
        <v>0.02</v>
      </c>
      <c r="AA24" s="39">
        <f t="shared" si="3"/>
        <v>10000000</v>
      </c>
      <c r="AB24" s="39">
        <f t="shared" si="4"/>
        <v>10000000</v>
      </c>
      <c r="AC24" s="98">
        <f t="shared" si="5"/>
        <v>3500000</v>
      </c>
      <c r="AD24" s="41">
        <f t="shared" si="6"/>
        <v>0.33</v>
      </c>
      <c r="AE24" s="41">
        <f t="shared" si="7"/>
        <v>0.33</v>
      </c>
      <c r="AF24" s="40">
        <f t="shared" si="8"/>
        <v>1.4999999999999999E-2</v>
      </c>
      <c r="AG24" s="39">
        <f t="shared" si="9"/>
        <v>10000000</v>
      </c>
      <c r="AH24" s="39">
        <f t="shared" si="10"/>
        <v>10000000</v>
      </c>
      <c r="AI24" s="98">
        <f t="shared" si="11"/>
        <v>3500000</v>
      </c>
      <c r="AJ24" s="41">
        <f t="shared" si="12"/>
        <v>0.33</v>
      </c>
      <c r="AK24" s="41">
        <f t="shared" si="13"/>
        <v>0.33</v>
      </c>
      <c r="AL24" s="41">
        <f t="shared" si="14"/>
        <v>0.15</v>
      </c>
      <c r="AM24" s="39">
        <f t="shared" si="15"/>
        <v>16000</v>
      </c>
      <c r="AN24" s="39">
        <f t="shared" si="16"/>
        <v>10000</v>
      </c>
      <c r="AO24" s="39">
        <f t="shared" si="17"/>
        <v>10000</v>
      </c>
      <c r="AP24" s="41">
        <f t="shared" si="18"/>
        <v>0.03</v>
      </c>
      <c r="AQ24" s="41">
        <f t="shared" si="19"/>
        <v>0.03</v>
      </c>
      <c r="AR24" s="4">
        <f t="shared" si="20"/>
        <v>0.16750000000000001</v>
      </c>
      <c r="AS24" s="11">
        <f t="shared" si="21"/>
        <v>0.55000000000000004</v>
      </c>
      <c r="AT24" s="13">
        <f t="shared" si="22"/>
        <v>2698.7110633727179</v>
      </c>
      <c r="AU24" s="17">
        <f t="shared" si="187"/>
        <v>0.14240255159723011</v>
      </c>
      <c r="AV24" s="11">
        <f t="shared" si="23"/>
        <v>0.5714285714285714</v>
      </c>
      <c r="AW24" s="10">
        <f t="shared" si="24"/>
        <v>1</v>
      </c>
      <c r="AX24" s="10">
        <f t="shared" si="25"/>
        <v>0.8911</v>
      </c>
      <c r="AY24" s="10">
        <f t="shared" si="26"/>
        <v>224441.70126809561</v>
      </c>
      <c r="AZ24" s="10">
        <f t="shared" si="188"/>
        <v>1</v>
      </c>
      <c r="BA24" s="10">
        <f t="shared" si="27"/>
        <v>0.31188500000000002</v>
      </c>
      <c r="BB24" s="10">
        <f t="shared" si="28"/>
        <v>0.95377000000000001</v>
      </c>
      <c r="BC24" s="10">
        <f t="shared" si="29"/>
        <v>0.99909999999999999</v>
      </c>
      <c r="BD24" s="10">
        <f t="shared" si="30"/>
        <v>0.8911</v>
      </c>
      <c r="BE24" s="10">
        <f t="shared" si="31"/>
        <v>168331.27595107173</v>
      </c>
      <c r="BF24" s="10">
        <f t="shared" si="32"/>
        <v>1</v>
      </c>
      <c r="BG24" s="10">
        <f t="shared" si="33"/>
        <v>0.31188500000000002</v>
      </c>
      <c r="BH24" s="10">
        <f t="shared" si="34"/>
        <v>0.95377000000000001</v>
      </c>
      <c r="BI24" s="120">
        <f t="shared" si="189"/>
        <v>1.6133333333333333</v>
      </c>
      <c r="BJ24" s="120">
        <f t="shared" si="35"/>
        <v>0.40333333333333332</v>
      </c>
      <c r="BK24" s="120">
        <f t="shared" si="35"/>
        <v>0.17925925925925926</v>
      </c>
      <c r="BL24" s="120">
        <f t="shared" si="35"/>
        <v>0.10083333333333333</v>
      </c>
      <c r="BM24" s="120">
        <f t="shared" si="35"/>
        <v>6.4533333333333331E-2</v>
      </c>
      <c r="BN24" s="120">
        <f t="shared" si="35"/>
        <v>4.4814814814814814E-2</v>
      </c>
      <c r="BO24" s="120">
        <f t="shared" si="35"/>
        <v>3.2925170068027212E-2</v>
      </c>
      <c r="BP24" s="120">
        <f t="shared" si="35"/>
        <v>2.5208333333333333E-2</v>
      </c>
      <c r="BQ24" s="120">
        <f t="shared" si="35"/>
        <v>1.3333333333333333</v>
      </c>
      <c r="BR24" s="120">
        <f t="shared" si="35"/>
        <v>1.3333333333333333</v>
      </c>
      <c r="BS24" s="120">
        <f t="shared" si="35"/>
        <v>1.3333333333333333</v>
      </c>
      <c r="BT24" s="120">
        <f t="shared" si="35"/>
        <v>1.3333333333333333</v>
      </c>
      <c r="BU24" s="120">
        <f t="shared" si="35"/>
        <v>1.3333333333333333</v>
      </c>
      <c r="BV24" s="120">
        <f t="shared" si="35"/>
        <v>1.3333333333333333</v>
      </c>
      <c r="BW24" s="120">
        <f t="shared" si="35"/>
        <v>1.3333333333333333</v>
      </c>
      <c r="BX24" s="120">
        <f t="shared" si="35"/>
        <v>1.3333333333333333</v>
      </c>
      <c r="BY24" s="120">
        <f t="shared" si="35"/>
        <v>3.3057851239669422</v>
      </c>
      <c r="BZ24" s="120">
        <f t="shared" si="35"/>
        <v>13.223140495867769</v>
      </c>
      <c r="CA24" s="120">
        <f t="shared" si="35"/>
        <v>29.75206611570248</v>
      </c>
      <c r="CB24" s="120">
        <f t="shared" si="35"/>
        <v>52.892561983471076</v>
      </c>
      <c r="CC24" s="120">
        <f t="shared" si="35"/>
        <v>82.644628099173559</v>
      </c>
      <c r="CD24" s="120">
        <f t="shared" si="35"/>
        <v>119.00826446280992</v>
      </c>
      <c r="CE24" s="120">
        <f t="shared" si="35"/>
        <v>161.98347107438016</v>
      </c>
      <c r="CF24" s="120">
        <f t="shared" si="35"/>
        <v>211.5702479338843</v>
      </c>
      <c r="CG24" s="120">
        <f t="shared" si="190"/>
        <v>0.40333333333333332</v>
      </c>
      <c r="CH24" s="120">
        <f t="shared" si="36"/>
        <v>0.10083333333333333</v>
      </c>
      <c r="CI24" s="120">
        <f t="shared" si="36"/>
        <v>4.4814814814814814E-2</v>
      </c>
      <c r="CJ24" s="120">
        <f t="shared" si="36"/>
        <v>2.5208333333333333E-2</v>
      </c>
      <c r="CK24" s="120">
        <f t="shared" si="36"/>
        <v>1.6133333333333333E-2</v>
      </c>
      <c r="CL24" s="120">
        <f t="shared" si="36"/>
        <v>1.1203703703703704E-2</v>
      </c>
      <c r="CM24" s="120">
        <f t="shared" si="36"/>
        <v>8.2312925170068031E-3</v>
      </c>
      <c r="CN24" s="120">
        <f t="shared" si="36"/>
        <v>6.3020833333333331E-3</v>
      </c>
      <c r="CO24" s="94">
        <f t="shared" si="37"/>
        <v>8.7526565840220378</v>
      </c>
      <c r="CP24" s="94">
        <f t="shared" si="38"/>
        <v>21.763086336088158</v>
      </c>
      <c r="CQ24" s="94">
        <f t="shared" si="39"/>
        <v>43.447135922865016</v>
      </c>
      <c r="CR24" s="94">
        <f t="shared" si="40"/>
        <v>73.804805344352616</v>
      </c>
      <c r="CS24" s="94">
        <f t="shared" si="41"/>
        <v>112.83609460055098</v>
      </c>
      <c r="CT24" s="94">
        <f t="shared" si="42"/>
        <v>160.54100369146005</v>
      </c>
      <c r="CU24" s="94">
        <f t="shared" si="43"/>
        <v>216.91953261707988</v>
      </c>
      <c r="CV24" s="94">
        <f t="shared" si="44"/>
        <v>281.9716813774105</v>
      </c>
      <c r="CW24" s="94">
        <f t="shared" si="45"/>
        <v>8.7526565840220378</v>
      </c>
      <c r="CX24" s="94">
        <f t="shared" si="46"/>
        <v>21.763086336088158</v>
      </c>
      <c r="CY24" s="94">
        <f t="shared" si="47"/>
        <v>43.447135922865016</v>
      </c>
      <c r="CZ24" s="94">
        <f t="shared" si="48"/>
        <v>73.804805344352616</v>
      </c>
      <c r="DA24" s="94">
        <f t="shared" si="49"/>
        <v>112.83609460055098</v>
      </c>
      <c r="DB24" s="94">
        <f t="shared" si="50"/>
        <v>160.54100369146005</v>
      </c>
      <c r="DC24" s="94">
        <f t="shared" si="51"/>
        <v>216.91953261707988</v>
      </c>
      <c r="DD24" s="94">
        <f t="shared" si="52"/>
        <v>281.9716813774105</v>
      </c>
      <c r="DE24" s="11">
        <f t="shared" si="53"/>
        <v>7.4625051239669418</v>
      </c>
      <c r="DF24" s="11">
        <f t="shared" si="54"/>
        <v>16.16986049586777</v>
      </c>
      <c r="DG24" s="11">
        <f t="shared" si="55"/>
        <v>32.474712041628408</v>
      </c>
      <c r="DH24" s="11">
        <f t="shared" si="56"/>
        <v>55.536781983471073</v>
      </c>
      <c r="DI24" s="11">
        <f t="shared" si="57"/>
        <v>85.252548099173566</v>
      </c>
      <c r="DJ24" s="11">
        <f t="shared" si="58"/>
        <v>121.5964659442914</v>
      </c>
      <c r="DK24" s="11">
        <f t="shared" si="59"/>
        <v>164.55978291111487</v>
      </c>
      <c r="DL24" s="11">
        <f t="shared" si="60"/>
        <v>214.13884293388429</v>
      </c>
      <c r="DM24" s="94">
        <f t="shared" si="61"/>
        <v>7.4625051239669418</v>
      </c>
      <c r="DN24" s="94">
        <f t="shared" si="62"/>
        <v>16.16986049586777</v>
      </c>
      <c r="DO24" s="94">
        <f t="shared" si="63"/>
        <v>32.474712041628408</v>
      </c>
      <c r="DP24" s="94">
        <f t="shared" si="64"/>
        <v>55.536781983471073</v>
      </c>
      <c r="DQ24" s="94">
        <f t="shared" si="65"/>
        <v>85.252548099173566</v>
      </c>
      <c r="DR24" s="94">
        <f t="shared" si="66"/>
        <v>121.5964659442914</v>
      </c>
      <c r="DS24" s="94">
        <f t="shared" si="67"/>
        <v>164.55978291111487</v>
      </c>
      <c r="DT24" s="94">
        <f t="shared" si="68"/>
        <v>214.13884293388429</v>
      </c>
      <c r="DU24" s="94">
        <f t="shared" si="69"/>
        <v>6.8193872800734612</v>
      </c>
      <c r="DV24" s="94">
        <f t="shared" si="70"/>
        <v>10.440311986960515</v>
      </c>
      <c r="DW24" s="94">
        <f t="shared" si="71"/>
        <v>17.220630152759924</v>
      </c>
      <c r="DX24" s="94">
        <f t="shared" si="72"/>
        <v>26.810915064508723</v>
      </c>
      <c r="DY24" s="94">
        <f t="shared" si="73"/>
        <v>39.168117351169883</v>
      </c>
      <c r="DZ24" s="94">
        <f t="shared" si="74"/>
        <v>54.281614440669316</v>
      </c>
      <c r="EA24" s="94">
        <f t="shared" si="75"/>
        <v>72.147766590266301</v>
      </c>
      <c r="EB24" s="94">
        <f t="shared" si="76"/>
        <v>92.765053437201573</v>
      </c>
      <c r="EC24" s="94">
        <f t="shared" si="77"/>
        <v>6.8193872800734621</v>
      </c>
      <c r="ED24" s="94">
        <f t="shared" si="78"/>
        <v>10.440311986960516</v>
      </c>
      <c r="EE24" s="94">
        <f t="shared" si="79"/>
        <v>17.220630152759924</v>
      </c>
      <c r="EF24" s="94">
        <f t="shared" si="80"/>
        <v>26.810915064508723</v>
      </c>
      <c r="EG24" s="94">
        <f t="shared" si="81"/>
        <v>39.16811735116989</v>
      </c>
      <c r="EH24" s="94">
        <f t="shared" si="82"/>
        <v>54.281614440669323</v>
      </c>
      <c r="EI24" s="94">
        <f t="shared" si="83"/>
        <v>72.147766590266301</v>
      </c>
      <c r="EJ24" s="94">
        <f t="shared" si="84"/>
        <v>92.765053437201558</v>
      </c>
      <c r="EK24" s="94">
        <f t="shared" si="85"/>
        <v>6.8193872800734621</v>
      </c>
      <c r="EL24" s="94">
        <f t="shared" si="86"/>
        <v>10.440311986960516</v>
      </c>
      <c r="EM24" s="94">
        <f t="shared" si="87"/>
        <v>17.220630152759924</v>
      </c>
      <c r="EN24" s="94">
        <f t="shared" si="88"/>
        <v>26.810915064508723</v>
      </c>
      <c r="EO24" s="94">
        <f t="shared" si="89"/>
        <v>39.16811735116989</v>
      </c>
      <c r="EP24" s="94">
        <f t="shared" si="90"/>
        <v>54.281614440669323</v>
      </c>
      <c r="EQ24" s="94">
        <f t="shared" si="91"/>
        <v>72.147766590266301</v>
      </c>
      <c r="ER24" s="94">
        <f t="shared" si="92"/>
        <v>92.765053437201558</v>
      </c>
      <c r="ES24" s="94">
        <f t="shared" si="93"/>
        <v>1</v>
      </c>
      <c r="ET24" s="94">
        <f t="shared" si="94"/>
        <v>1</v>
      </c>
      <c r="EU24" s="94">
        <f t="shared" si="95"/>
        <v>1</v>
      </c>
      <c r="EV24" s="94">
        <f t="shared" si="96"/>
        <v>1</v>
      </c>
      <c r="EW24" s="94">
        <f t="shared" si="97"/>
        <v>1</v>
      </c>
      <c r="EX24" s="94">
        <f t="shared" si="98"/>
        <v>1</v>
      </c>
      <c r="EY24" s="94">
        <f t="shared" si="99"/>
        <v>1</v>
      </c>
      <c r="EZ24" s="94">
        <f t="shared" si="100"/>
        <v>1</v>
      </c>
      <c r="FA24" s="94">
        <f t="shared" si="101"/>
        <v>1</v>
      </c>
      <c r="FB24" s="94">
        <f t="shared" si="102"/>
        <v>0.99999999999999978</v>
      </c>
      <c r="FC24" s="94">
        <f t="shared" si="103"/>
        <v>1</v>
      </c>
      <c r="FD24" s="94">
        <f t="shared" si="104"/>
        <v>1</v>
      </c>
      <c r="FE24" s="94">
        <f t="shared" si="105"/>
        <v>0.99999999999999978</v>
      </c>
      <c r="FF24" s="94">
        <f t="shared" si="106"/>
        <v>1</v>
      </c>
      <c r="FG24" s="94">
        <f t="shared" si="107"/>
        <v>1</v>
      </c>
      <c r="FH24" s="94">
        <f t="shared" si="108"/>
        <v>1</v>
      </c>
      <c r="FI24" s="94">
        <f t="shared" si="109"/>
        <v>1</v>
      </c>
      <c r="FJ24" s="94">
        <f t="shared" si="110"/>
        <v>1</v>
      </c>
      <c r="FK24" s="94">
        <f t="shared" si="111"/>
        <v>1</v>
      </c>
      <c r="FL24" s="94">
        <f t="shared" si="112"/>
        <v>1</v>
      </c>
      <c r="FM24" s="94">
        <f t="shared" si="113"/>
        <v>1</v>
      </c>
      <c r="FN24" s="94">
        <f t="shared" si="114"/>
        <v>1</v>
      </c>
      <c r="FO24" s="94">
        <f t="shared" si="115"/>
        <v>1</v>
      </c>
      <c r="FP24" s="94">
        <f t="shared" si="116"/>
        <v>1</v>
      </c>
      <c r="FQ24" s="114">
        <f t="shared" si="117"/>
        <v>4.1870195042590987</v>
      </c>
      <c r="FR24" s="114">
        <f t="shared" si="118"/>
        <v>5.2270118342170937</v>
      </c>
      <c r="FS24" s="114">
        <f t="shared" si="119"/>
        <v>5.9847424559433584</v>
      </c>
      <c r="FT24" s="114">
        <f t="shared" si="120"/>
        <v>6.3731940251952848</v>
      </c>
      <c r="FU24" s="114">
        <f t="shared" si="121"/>
        <v>6.5845126847734452</v>
      </c>
      <c r="FV24" s="114">
        <f t="shared" si="122"/>
        <v>6.7092103331172623</v>
      </c>
      <c r="FW24" s="114">
        <f t="shared" si="123"/>
        <v>6.7880876550040625</v>
      </c>
      <c r="FX24" s="114">
        <f t="shared" si="124"/>
        <v>6.8408485498297544</v>
      </c>
      <c r="FY24" s="89"/>
      <c r="FZ24" s="89">
        <f t="shared" si="125"/>
        <v>4.1870195042590987</v>
      </c>
      <c r="GB24" s="120">
        <f t="shared" ref="GB24:GI33" si="191">$X24^2/(GB$13^2*$Y24^2)</f>
        <v>0.30249999999999999</v>
      </c>
      <c r="GC24" s="120">
        <f t="shared" si="191"/>
        <v>7.5624999999999998E-2</v>
      </c>
      <c r="GD24" s="120">
        <f t="shared" si="191"/>
        <v>3.3611111111111112E-2</v>
      </c>
      <c r="GE24" s="120">
        <f t="shared" si="191"/>
        <v>1.8906249999999999E-2</v>
      </c>
      <c r="GF24" s="120">
        <f t="shared" si="191"/>
        <v>1.21E-2</v>
      </c>
      <c r="GG24" s="120">
        <f t="shared" si="191"/>
        <v>8.4027777777777781E-3</v>
      </c>
      <c r="GH24" s="120">
        <f t="shared" si="191"/>
        <v>6.1734693877551023E-3</v>
      </c>
      <c r="GI24" s="120">
        <f t="shared" si="191"/>
        <v>4.7265624999999999E-3</v>
      </c>
      <c r="GJ24" s="120">
        <v>1</v>
      </c>
      <c r="GK24" s="120">
        <v>1</v>
      </c>
      <c r="GL24" s="120">
        <v>1</v>
      </c>
      <c r="GM24" s="120">
        <v>1</v>
      </c>
      <c r="GN24" s="120">
        <v>1</v>
      </c>
      <c r="GO24" s="120">
        <v>1</v>
      </c>
      <c r="GP24" s="120">
        <v>1</v>
      </c>
      <c r="GQ24" s="120">
        <v>1</v>
      </c>
      <c r="GR24" s="120">
        <f t="shared" si="127"/>
        <v>3.3057851239669422</v>
      </c>
      <c r="GS24" s="120">
        <f t="shared" si="128"/>
        <v>13.223140495867769</v>
      </c>
      <c r="GT24" s="120">
        <f t="shared" si="129"/>
        <v>29.75206611570248</v>
      </c>
      <c r="GU24" s="120">
        <f t="shared" si="130"/>
        <v>52.892561983471076</v>
      </c>
      <c r="GV24" s="120">
        <f t="shared" si="131"/>
        <v>82.644628099173559</v>
      </c>
      <c r="GW24" s="120">
        <f t="shared" si="132"/>
        <v>119.00826446280992</v>
      </c>
      <c r="GX24" s="120">
        <f t="shared" si="133"/>
        <v>161.98347107438016</v>
      </c>
      <c r="GY24" s="120">
        <f t="shared" si="134"/>
        <v>211.5702479338843</v>
      </c>
      <c r="GZ24" s="120">
        <f t="shared" si="135"/>
        <v>0.30249999999999999</v>
      </c>
      <c r="HA24" s="120">
        <f t="shared" si="136"/>
        <v>7.5624999999999998E-2</v>
      </c>
      <c r="HB24" s="120">
        <f t="shared" si="137"/>
        <v>3.3611111111111112E-2</v>
      </c>
      <c r="HC24" s="120">
        <f t="shared" si="138"/>
        <v>1.8906249999999999E-2</v>
      </c>
      <c r="HD24" s="120">
        <f t="shared" si="139"/>
        <v>1.21E-2</v>
      </c>
      <c r="HE24" s="120">
        <f t="shared" si="140"/>
        <v>8.4027777777777781E-3</v>
      </c>
      <c r="HF24" s="120">
        <f t="shared" si="141"/>
        <v>6.1734693877551023E-3</v>
      </c>
      <c r="HG24" s="120">
        <f t="shared" si="142"/>
        <v>4.7265624999999999E-3</v>
      </c>
      <c r="HI24" s="120">
        <f t="shared" ref="HI24:HP33" si="192">16*$X24^2/(3*HI$13^2*$Y24^2)</f>
        <v>1.6133333333333333</v>
      </c>
      <c r="HJ24" s="120">
        <f t="shared" si="192"/>
        <v>0.40333333333333332</v>
      </c>
      <c r="HK24" s="120">
        <f t="shared" si="192"/>
        <v>0.17925925925925926</v>
      </c>
      <c r="HL24" s="120">
        <f t="shared" si="192"/>
        <v>0.10083333333333333</v>
      </c>
      <c r="HM24" s="120">
        <f t="shared" si="192"/>
        <v>6.4533333333333331E-2</v>
      </c>
      <c r="HN24" s="120">
        <f t="shared" si="192"/>
        <v>4.4814814814814814E-2</v>
      </c>
      <c r="HO24" s="120">
        <f t="shared" si="192"/>
        <v>3.2925170068027212E-2</v>
      </c>
      <c r="HP24" s="120">
        <f t="shared" si="192"/>
        <v>2.5208333333333333E-2</v>
      </c>
      <c r="HQ24" s="120">
        <f t="shared" ref="HQ24:HX33" si="193">4/3</f>
        <v>1.3333333333333333</v>
      </c>
      <c r="HR24" s="120">
        <f t="shared" si="193"/>
        <v>1.3333333333333333</v>
      </c>
      <c r="HS24" s="120">
        <f t="shared" si="193"/>
        <v>1.3333333333333333</v>
      </c>
      <c r="HT24" s="120">
        <f t="shared" si="193"/>
        <v>1.3333333333333333</v>
      </c>
      <c r="HU24" s="120">
        <f t="shared" si="193"/>
        <v>1.3333333333333333</v>
      </c>
      <c r="HV24" s="120">
        <f t="shared" si="193"/>
        <v>1.3333333333333333</v>
      </c>
      <c r="HW24" s="120">
        <f t="shared" si="193"/>
        <v>1.3333333333333333</v>
      </c>
      <c r="HX24" s="120">
        <f t="shared" si="193"/>
        <v>1.3333333333333333</v>
      </c>
      <c r="HY24" s="120">
        <f t="shared" si="145"/>
        <v>3.3057851239669422</v>
      </c>
      <c r="HZ24" s="120">
        <f t="shared" si="146"/>
        <v>13.223140495867769</v>
      </c>
      <c r="IA24" s="120">
        <f t="shared" si="147"/>
        <v>29.75206611570248</v>
      </c>
      <c r="IB24" s="120">
        <f t="shared" si="148"/>
        <v>52.892561983471076</v>
      </c>
      <c r="IC24" s="120">
        <f t="shared" si="149"/>
        <v>82.644628099173559</v>
      </c>
      <c r="ID24" s="120">
        <f t="shared" si="150"/>
        <v>119.00826446280992</v>
      </c>
      <c r="IE24" s="120">
        <f t="shared" si="151"/>
        <v>161.98347107438016</v>
      </c>
      <c r="IF24" s="120">
        <f t="shared" si="152"/>
        <v>211.5702479338843</v>
      </c>
      <c r="IG24" s="120">
        <f t="shared" si="153"/>
        <v>0.40333333333333332</v>
      </c>
      <c r="IH24" s="120">
        <f t="shared" si="154"/>
        <v>0.10083333333333333</v>
      </c>
      <c r="II24" s="120">
        <f t="shared" si="155"/>
        <v>4.4814814814814814E-2</v>
      </c>
      <c r="IJ24" s="120">
        <f t="shared" si="156"/>
        <v>2.5208333333333333E-2</v>
      </c>
      <c r="IK24" s="120">
        <f t="shared" si="157"/>
        <v>1.6133333333333333E-2</v>
      </c>
      <c r="IL24" s="120">
        <f t="shared" si="158"/>
        <v>1.1203703703703704E-2</v>
      </c>
      <c r="IM24" s="120">
        <f t="shared" si="159"/>
        <v>8.2312925170068031E-3</v>
      </c>
      <c r="IN24" s="120">
        <f t="shared" si="160"/>
        <v>6.3020833333333331E-3</v>
      </c>
      <c r="IO24" s="10"/>
      <c r="IP24" s="120">
        <f t="shared" si="161"/>
        <v>0.22687499999999999</v>
      </c>
      <c r="IQ24" s="120">
        <f t="shared" ref="IQ24:IW33" si="194">$X24^2/((IQ$13^2+1)*$Y24^2)</f>
        <v>6.0499999999999998E-2</v>
      </c>
      <c r="IR24" s="120">
        <f t="shared" si="194"/>
        <v>3.0249999999999999E-2</v>
      </c>
      <c r="IS24" s="120">
        <f t="shared" si="194"/>
        <v>1.7794117647058825E-2</v>
      </c>
      <c r="IT24" s="120">
        <f t="shared" si="194"/>
        <v>1.1634615384615384E-2</v>
      </c>
      <c r="IU24" s="120">
        <f t="shared" si="194"/>
        <v>8.1756756756756754E-3</v>
      </c>
      <c r="IV24" s="120">
        <f t="shared" si="194"/>
        <v>6.0499999999999998E-3</v>
      </c>
      <c r="IW24" s="120">
        <f t="shared" si="194"/>
        <v>4.6538461538461542E-3</v>
      </c>
      <c r="IX24" s="120">
        <v>1</v>
      </c>
      <c r="IY24" s="120">
        <v>1</v>
      </c>
      <c r="IZ24" s="120">
        <v>1</v>
      </c>
      <c r="JA24" s="120">
        <v>1</v>
      </c>
      <c r="JB24" s="120">
        <v>1</v>
      </c>
      <c r="JC24" s="120">
        <v>1</v>
      </c>
      <c r="JD24" s="120">
        <v>1</v>
      </c>
      <c r="JE24" s="120">
        <v>1</v>
      </c>
      <c r="JF24" s="120">
        <f t="shared" si="163"/>
        <v>13.223140495867769</v>
      </c>
      <c r="JG24" s="120">
        <f t="shared" ref="JG24:JM33" si="195">(JG$13^4+6*JG$13^2+1)/(JG$13^2+1)*($Y24^2/$X24^2)</f>
        <v>27.107438016528924</v>
      </c>
      <c r="JH24" s="120">
        <f t="shared" si="195"/>
        <v>44.958677685950413</v>
      </c>
      <c r="JI24" s="120">
        <f t="shared" si="195"/>
        <v>68.643655809431209</v>
      </c>
      <c r="JJ24" s="120">
        <f t="shared" si="195"/>
        <v>98.664971392244126</v>
      </c>
      <c r="JK24" s="120">
        <f t="shared" si="195"/>
        <v>135.17980790708066</v>
      </c>
      <c r="JL24" s="120">
        <f t="shared" si="195"/>
        <v>178.24793388429754</v>
      </c>
      <c r="JM24" s="120">
        <f t="shared" si="195"/>
        <v>227.89574062301335</v>
      </c>
      <c r="JN24" s="120">
        <f t="shared" si="165"/>
        <v>0.22687499999999999</v>
      </c>
      <c r="JO24" s="120">
        <f t="shared" si="166"/>
        <v>6.0499999999999998E-2</v>
      </c>
      <c r="JP24" s="120">
        <f t="shared" si="167"/>
        <v>3.0249999999999999E-2</v>
      </c>
      <c r="JQ24" s="120">
        <f t="shared" si="168"/>
        <v>1.7794117647058825E-2</v>
      </c>
      <c r="JR24" s="120">
        <f t="shared" si="169"/>
        <v>1.1634615384615384E-2</v>
      </c>
      <c r="JS24" s="120">
        <f t="shared" si="170"/>
        <v>8.1756756756756754E-3</v>
      </c>
      <c r="JT24" s="120">
        <f t="shared" si="171"/>
        <v>6.0499999999999998E-3</v>
      </c>
      <c r="JU24" s="120">
        <f t="shared" si="172"/>
        <v>4.6538461538461542E-3</v>
      </c>
      <c r="JW24" s="120">
        <f t="shared" si="173"/>
        <v>1.21</v>
      </c>
      <c r="JX24" s="120">
        <f t="shared" ref="JX24:KD33" si="196">16*$X24^2/(3*(JX$13^2+1)*$Y24^2)</f>
        <v>0.32266666666666666</v>
      </c>
      <c r="JY24" s="120">
        <f t="shared" si="196"/>
        <v>0.16133333333333333</v>
      </c>
      <c r="JZ24" s="120">
        <f t="shared" si="196"/>
        <v>9.4901960784313719E-2</v>
      </c>
      <c r="KA24" s="120">
        <f t="shared" si="196"/>
        <v>6.2051282051282054E-2</v>
      </c>
      <c r="KB24" s="120">
        <f t="shared" si="196"/>
        <v>4.3603603603603602E-2</v>
      </c>
      <c r="KC24" s="120">
        <f t="shared" si="196"/>
        <v>3.2266666666666666E-2</v>
      </c>
      <c r="KD24" s="120">
        <f t="shared" si="196"/>
        <v>2.482051282051282E-2</v>
      </c>
      <c r="KE24" s="120">
        <f t="shared" ref="KE24:KL33" si="197">4/3</f>
        <v>1.3333333333333333</v>
      </c>
      <c r="KF24" s="120">
        <f t="shared" si="197"/>
        <v>1.3333333333333333</v>
      </c>
      <c r="KG24" s="120">
        <f t="shared" si="197"/>
        <v>1.3333333333333333</v>
      </c>
      <c r="KH24" s="120">
        <f t="shared" si="197"/>
        <v>1.3333333333333333</v>
      </c>
      <c r="KI24" s="120">
        <f t="shared" si="197"/>
        <v>1.3333333333333333</v>
      </c>
      <c r="KJ24" s="120">
        <f t="shared" si="197"/>
        <v>1.3333333333333333</v>
      </c>
      <c r="KK24" s="120">
        <f t="shared" si="197"/>
        <v>1.3333333333333333</v>
      </c>
      <c r="KL24" s="120">
        <f t="shared" si="197"/>
        <v>1.3333333333333333</v>
      </c>
      <c r="KM24" s="120">
        <f t="shared" si="176"/>
        <v>13.223140495867769</v>
      </c>
      <c r="KN24" s="120">
        <f t="shared" ref="KN24:KT33" si="198">(KN$13^4+6*KN$13^2+1)/(KN$13^2+1)*($Y24^2/$X24^2)</f>
        <v>27.107438016528924</v>
      </c>
      <c r="KO24" s="120">
        <f t="shared" si="198"/>
        <v>44.958677685950413</v>
      </c>
      <c r="KP24" s="120">
        <f t="shared" si="198"/>
        <v>68.643655809431209</v>
      </c>
      <c r="KQ24" s="120">
        <f t="shared" si="198"/>
        <v>98.664971392244126</v>
      </c>
      <c r="KR24" s="120">
        <f t="shared" si="198"/>
        <v>135.17980790708066</v>
      </c>
      <c r="KS24" s="120">
        <f t="shared" si="198"/>
        <v>178.24793388429754</v>
      </c>
      <c r="KT24" s="120">
        <f t="shared" si="198"/>
        <v>227.89574062301335</v>
      </c>
      <c r="KU24" s="120">
        <f t="shared" si="178"/>
        <v>0.30249999999999999</v>
      </c>
      <c r="KV24" s="120">
        <f t="shared" si="179"/>
        <v>8.0666666666666664E-2</v>
      </c>
      <c r="KW24" s="120">
        <f t="shared" si="180"/>
        <v>4.0333333333333332E-2</v>
      </c>
      <c r="KX24" s="120">
        <f t="shared" si="181"/>
        <v>2.372549019607843E-2</v>
      </c>
      <c r="KY24" s="120">
        <f t="shared" si="182"/>
        <v>1.5512820512820514E-2</v>
      </c>
      <c r="KZ24" s="120">
        <f t="shared" si="183"/>
        <v>1.0900900900900901E-2</v>
      </c>
      <c r="LA24" s="120">
        <f t="shared" si="184"/>
        <v>8.0666666666666664E-3</v>
      </c>
      <c r="LB24" s="120">
        <f t="shared" si="185"/>
        <v>6.2051282051282051E-3</v>
      </c>
      <c r="LD24" s="11">
        <v>0.55000000000000004</v>
      </c>
      <c r="LE24" s="18">
        <f t="shared" ref="LE24:LK33" si="199">INDEX($LN24:$MO24,MATCH(LE$12,$LN$11:$MO$11,0))</f>
        <v>7.6482378546192624</v>
      </c>
      <c r="LF24" s="18">
        <f t="shared" si="199"/>
        <v>5.9561015081841555</v>
      </c>
      <c r="LG24" s="18">
        <f t="shared" si="199"/>
        <v>4.8825533699351444</v>
      </c>
      <c r="LH24" s="18">
        <f t="shared" si="199"/>
        <v>3.6024833550682964</v>
      </c>
      <c r="LI24" s="18">
        <f t="shared" si="199"/>
        <v>2.3539850466007102</v>
      </c>
      <c r="LJ24" s="18">
        <f t="shared" si="199"/>
        <v>1.2504666268431155</v>
      </c>
      <c r="LK24" s="18">
        <f t="shared" si="199"/>
        <v>1.0015916789166825</v>
      </c>
      <c r="LL24" s="18"/>
      <c r="LM24" s="11">
        <v>0.55000000000000004</v>
      </c>
      <c r="LN24" s="18">
        <v>5.6559517719609316</v>
      </c>
      <c r="LO24" s="18">
        <v>4.6479606446628932</v>
      </c>
      <c r="LP24" s="18">
        <v>3.94252954436319</v>
      </c>
      <c r="LQ24" s="18">
        <v>3.0279765513477117</v>
      </c>
      <c r="LR24" s="18">
        <v>2.0667396569979757</v>
      </c>
      <c r="LS24" s="18">
        <v>1.2361668382992963</v>
      </c>
      <c r="LT24" s="18">
        <v>1.000015548798153</v>
      </c>
      <c r="LU24" s="18">
        <v>7.6482378546192624</v>
      </c>
      <c r="LV24" s="18">
        <v>5.9561015081841555</v>
      </c>
      <c r="LW24" s="18">
        <v>4.8825533699351444</v>
      </c>
      <c r="LX24" s="18">
        <v>3.6024833550682964</v>
      </c>
      <c r="LY24" s="18">
        <v>2.3539850466007102</v>
      </c>
      <c r="LZ24" s="18">
        <v>1.2504666268431155</v>
      </c>
      <c r="MA24" s="18">
        <v>1.0015916789166825</v>
      </c>
      <c r="MB24" s="18">
        <v>15.479234910429678</v>
      </c>
      <c r="MC24" s="18">
        <v>9.2674559460775328</v>
      </c>
      <c r="MD24" s="18">
        <v>6.6292021062698119</v>
      </c>
      <c r="ME24" s="18">
        <v>4.2506322270424279</v>
      </c>
      <c r="MF24" s="18">
        <v>2.4259873419065596</v>
      </c>
      <c r="MG24" s="18">
        <v>1.24868000606977</v>
      </c>
      <c r="MH24" s="18">
        <v>1.000275892093242</v>
      </c>
      <c r="MI24" s="18">
        <v>17.143254172899603</v>
      </c>
      <c r="MJ24" s="18">
        <v>10.223957668994602</v>
      </c>
      <c r="MK24" s="18">
        <v>7.2972390632515953</v>
      </c>
      <c r="ML24" s="18">
        <v>4.5763607019428374</v>
      </c>
      <c r="MM24" s="18">
        <v>2.4662076631346803</v>
      </c>
      <c r="MN24" s="18">
        <v>1.2499717303965299</v>
      </c>
      <c r="MO24" s="18">
        <v>1.0000126254249304</v>
      </c>
      <c r="MP24" s="120"/>
      <c r="MQ24" s="120"/>
      <c r="MR24" s="120"/>
      <c r="MS24" s="120"/>
    </row>
    <row r="25" spans="2:357" s="4" customFormat="1" ht="15" x14ac:dyDescent="0.35">
      <c r="B25" s="16" t="s">
        <v>70</v>
      </c>
      <c r="C25" s="39">
        <v>10000</v>
      </c>
      <c r="D25" s="37" t="s">
        <v>107</v>
      </c>
      <c r="E25" s="15" t="s">
        <v>79</v>
      </c>
      <c r="F25" s="29">
        <f>AZ14</f>
        <v>1</v>
      </c>
      <c r="H25" s="15" t="s">
        <v>80</v>
      </c>
      <c r="I25" s="29">
        <f>BF14</f>
        <v>1</v>
      </c>
      <c r="M25" s="6"/>
      <c r="N25" s="6"/>
      <c r="O25" s="6"/>
      <c r="P25" s="6"/>
      <c r="Q25" s="6"/>
      <c r="R25" s="6"/>
      <c r="S25" s="7"/>
      <c r="T25" s="6"/>
      <c r="U25" s="5"/>
      <c r="V25" s="5"/>
      <c r="X25" s="127">
        <v>6</v>
      </c>
      <c r="Y25" s="127">
        <v>10</v>
      </c>
      <c r="Z25" s="39">
        <f t="shared" si="2"/>
        <v>0.02</v>
      </c>
      <c r="AA25" s="39">
        <f t="shared" si="3"/>
        <v>10000000</v>
      </c>
      <c r="AB25" s="39">
        <f t="shared" si="4"/>
        <v>10000000</v>
      </c>
      <c r="AC25" s="98">
        <f t="shared" si="5"/>
        <v>3500000</v>
      </c>
      <c r="AD25" s="41">
        <f t="shared" si="6"/>
        <v>0.33</v>
      </c>
      <c r="AE25" s="41">
        <f t="shared" si="7"/>
        <v>0.33</v>
      </c>
      <c r="AF25" s="40">
        <f t="shared" si="8"/>
        <v>1.4999999999999999E-2</v>
      </c>
      <c r="AG25" s="39">
        <f t="shared" si="9"/>
        <v>10000000</v>
      </c>
      <c r="AH25" s="39">
        <f t="shared" si="10"/>
        <v>10000000</v>
      </c>
      <c r="AI25" s="98">
        <f t="shared" si="11"/>
        <v>3500000</v>
      </c>
      <c r="AJ25" s="41">
        <f t="shared" si="12"/>
        <v>0.33</v>
      </c>
      <c r="AK25" s="41">
        <f t="shared" si="13"/>
        <v>0.33</v>
      </c>
      <c r="AL25" s="41">
        <f t="shared" si="14"/>
        <v>0.15</v>
      </c>
      <c r="AM25" s="39">
        <f t="shared" si="15"/>
        <v>16000</v>
      </c>
      <c r="AN25" s="39">
        <f t="shared" si="16"/>
        <v>10000</v>
      </c>
      <c r="AO25" s="39">
        <f t="shared" si="17"/>
        <v>10000</v>
      </c>
      <c r="AP25" s="41">
        <f t="shared" si="18"/>
        <v>0.03</v>
      </c>
      <c r="AQ25" s="41">
        <f t="shared" si="19"/>
        <v>0.03</v>
      </c>
      <c r="AR25" s="4">
        <f t="shared" si="20"/>
        <v>0.16750000000000001</v>
      </c>
      <c r="AS25" s="11">
        <f t="shared" si="21"/>
        <v>0.6</v>
      </c>
      <c r="AT25" s="13">
        <f t="shared" si="22"/>
        <v>2698.7110633727179</v>
      </c>
      <c r="AU25" s="17">
        <f t="shared" si="187"/>
        <v>0.14240255159723011</v>
      </c>
      <c r="AV25" s="11">
        <f t="shared" si="23"/>
        <v>0.5714285714285714</v>
      </c>
      <c r="AW25" s="10">
        <f t="shared" si="24"/>
        <v>1</v>
      </c>
      <c r="AX25" s="10">
        <f t="shared" si="25"/>
        <v>0.8911</v>
      </c>
      <c r="AY25" s="10">
        <f t="shared" si="26"/>
        <v>224441.70126809561</v>
      </c>
      <c r="AZ25" s="10">
        <f t="shared" si="188"/>
        <v>1</v>
      </c>
      <c r="BA25" s="10">
        <f t="shared" si="27"/>
        <v>0.31188500000000002</v>
      </c>
      <c r="BB25" s="10">
        <f t="shared" si="28"/>
        <v>0.95377000000000001</v>
      </c>
      <c r="BC25" s="10">
        <f t="shared" si="29"/>
        <v>0.99909999999999999</v>
      </c>
      <c r="BD25" s="10">
        <f t="shared" si="30"/>
        <v>0.8911</v>
      </c>
      <c r="BE25" s="10">
        <f t="shared" si="31"/>
        <v>168331.27595107173</v>
      </c>
      <c r="BF25" s="10">
        <f t="shared" si="32"/>
        <v>1</v>
      </c>
      <c r="BG25" s="10">
        <f t="shared" si="33"/>
        <v>0.31188500000000002</v>
      </c>
      <c r="BH25" s="10">
        <f t="shared" si="34"/>
        <v>0.95377000000000001</v>
      </c>
      <c r="BI25" s="120">
        <f t="shared" si="189"/>
        <v>1.92</v>
      </c>
      <c r="BJ25" s="120">
        <f t="shared" si="35"/>
        <v>0.48</v>
      </c>
      <c r="BK25" s="120">
        <f t="shared" si="35"/>
        <v>0.21333333333333335</v>
      </c>
      <c r="BL25" s="120">
        <f t="shared" si="35"/>
        <v>0.12</v>
      </c>
      <c r="BM25" s="120">
        <f t="shared" si="35"/>
        <v>7.6799999999999993E-2</v>
      </c>
      <c r="BN25" s="120">
        <f t="shared" si="35"/>
        <v>5.3333333333333337E-2</v>
      </c>
      <c r="BO25" s="120">
        <f t="shared" si="35"/>
        <v>3.9183673469387753E-2</v>
      </c>
      <c r="BP25" s="120">
        <f t="shared" si="35"/>
        <v>0.03</v>
      </c>
      <c r="BQ25" s="120">
        <f t="shared" si="35"/>
        <v>1.3333333333333333</v>
      </c>
      <c r="BR25" s="120">
        <f t="shared" si="35"/>
        <v>1.3333333333333333</v>
      </c>
      <c r="BS25" s="120">
        <f t="shared" si="35"/>
        <v>1.3333333333333333</v>
      </c>
      <c r="BT25" s="120">
        <f t="shared" si="35"/>
        <v>1.3333333333333333</v>
      </c>
      <c r="BU25" s="120">
        <f t="shared" si="35"/>
        <v>1.3333333333333333</v>
      </c>
      <c r="BV25" s="120">
        <f t="shared" si="35"/>
        <v>1.3333333333333333</v>
      </c>
      <c r="BW25" s="120">
        <f t="shared" si="35"/>
        <v>1.3333333333333333</v>
      </c>
      <c r="BX25" s="120">
        <f t="shared" si="35"/>
        <v>1.3333333333333333</v>
      </c>
      <c r="BY25" s="120">
        <f t="shared" si="35"/>
        <v>2.7777777777777777</v>
      </c>
      <c r="BZ25" s="120">
        <f t="shared" si="35"/>
        <v>11.111111111111111</v>
      </c>
      <c r="CA25" s="120">
        <f t="shared" ref="BJ25:CF36" si="200">INDEX($GB25:$LB25,MATCH(CA$12,$GB$11:$LB$11,0))</f>
        <v>25</v>
      </c>
      <c r="CB25" s="120">
        <f t="shared" si="200"/>
        <v>44.444444444444443</v>
      </c>
      <c r="CC25" s="120">
        <f t="shared" si="200"/>
        <v>69.444444444444443</v>
      </c>
      <c r="CD25" s="120">
        <f t="shared" si="200"/>
        <v>100</v>
      </c>
      <c r="CE25" s="120">
        <f t="shared" si="200"/>
        <v>136.11111111111111</v>
      </c>
      <c r="CF25" s="120">
        <f t="shared" si="200"/>
        <v>177.77777777777777</v>
      </c>
      <c r="CG25" s="120">
        <f t="shared" si="190"/>
        <v>0.48</v>
      </c>
      <c r="CH25" s="120">
        <f t="shared" si="36"/>
        <v>0.12</v>
      </c>
      <c r="CI25" s="120">
        <f t="shared" si="36"/>
        <v>5.3333333333333337E-2</v>
      </c>
      <c r="CJ25" s="120">
        <f t="shared" si="36"/>
        <v>0.03</v>
      </c>
      <c r="CK25" s="120">
        <f t="shared" si="36"/>
        <v>1.9199999999999998E-2</v>
      </c>
      <c r="CL25" s="120">
        <f t="shared" si="36"/>
        <v>1.3333333333333334E-2</v>
      </c>
      <c r="CM25" s="120">
        <f t="shared" si="36"/>
        <v>9.7959183673469383E-3</v>
      </c>
      <c r="CN25" s="120">
        <f t="shared" si="36"/>
        <v>7.4999999999999997E-3</v>
      </c>
      <c r="CO25" s="94">
        <f t="shared" si="37"/>
        <v>8.0599716666666659</v>
      </c>
      <c r="CP25" s="94">
        <f t="shared" si="38"/>
        <v>18.992346666666666</v>
      </c>
      <c r="CQ25" s="94">
        <f t="shared" si="39"/>
        <v>37.212971666666668</v>
      </c>
      <c r="CR25" s="94">
        <f t="shared" si="40"/>
        <v>62.721846666666664</v>
      </c>
      <c r="CS25" s="94">
        <f t="shared" si="41"/>
        <v>95.518971666666658</v>
      </c>
      <c r="CT25" s="94">
        <f t="shared" si="42"/>
        <v>135.60434666666666</v>
      </c>
      <c r="CU25" s="94">
        <f t="shared" si="43"/>
        <v>182.97797166666669</v>
      </c>
      <c r="CV25" s="94">
        <f t="shared" si="44"/>
        <v>237.63984666666667</v>
      </c>
      <c r="CW25" s="94">
        <f t="shared" si="45"/>
        <v>8.0599716666666659</v>
      </c>
      <c r="CX25" s="94">
        <f t="shared" si="46"/>
        <v>18.992346666666666</v>
      </c>
      <c r="CY25" s="94">
        <f t="shared" si="47"/>
        <v>37.212971666666668</v>
      </c>
      <c r="CZ25" s="94">
        <f t="shared" si="48"/>
        <v>62.721846666666664</v>
      </c>
      <c r="DA25" s="94">
        <f t="shared" si="49"/>
        <v>95.518971666666658</v>
      </c>
      <c r="DB25" s="94">
        <f t="shared" si="50"/>
        <v>135.60434666666666</v>
      </c>
      <c r="DC25" s="94">
        <f t="shared" si="51"/>
        <v>182.97797166666669</v>
      </c>
      <c r="DD25" s="94">
        <f t="shared" si="52"/>
        <v>237.63984666666667</v>
      </c>
      <c r="DE25" s="11">
        <f t="shared" si="53"/>
        <v>7.2411644444444443</v>
      </c>
      <c r="DF25" s="11">
        <f t="shared" si="54"/>
        <v>14.134497777777778</v>
      </c>
      <c r="DG25" s="11">
        <f t="shared" si="55"/>
        <v>27.756720000000001</v>
      </c>
      <c r="DH25" s="11">
        <f t="shared" si="56"/>
        <v>47.107831111111111</v>
      </c>
      <c r="DI25" s="11">
        <f t="shared" si="57"/>
        <v>72.064631111111112</v>
      </c>
      <c r="DJ25" s="11">
        <f t="shared" si="58"/>
        <v>102.59672</v>
      </c>
      <c r="DK25" s="11">
        <f t="shared" si="59"/>
        <v>138.69368145124716</v>
      </c>
      <c r="DL25" s="11">
        <f t="shared" si="60"/>
        <v>180.35116444444444</v>
      </c>
      <c r="DM25" s="94">
        <f t="shared" si="61"/>
        <v>7.2411644444444443</v>
      </c>
      <c r="DN25" s="94">
        <f t="shared" si="62"/>
        <v>14.134497777777778</v>
      </c>
      <c r="DO25" s="94">
        <f t="shared" si="63"/>
        <v>27.756720000000001</v>
      </c>
      <c r="DP25" s="94">
        <f t="shared" si="64"/>
        <v>47.107831111111111</v>
      </c>
      <c r="DQ25" s="94">
        <f t="shared" si="65"/>
        <v>72.064631111111112</v>
      </c>
      <c r="DR25" s="94">
        <f t="shared" si="66"/>
        <v>102.59672</v>
      </c>
      <c r="DS25" s="94">
        <f t="shared" si="67"/>
        <v>138.69368145124716</v>
      </c>
      <c r="DT25" s="94">
        <f t="shared" si="68"/>
        <v>180.35116444444444</v>
      </c>
      <c r="DU25" s="94">
        <f t="shared" si="69"/>
        <v>6.7273434962962959</v>
      </c>
      <c r="DV25" s="94">
        <f t="shared" si="70"/>
        <v>9.5939131851851851</v>
      </c>
      <c r="DW25" s="94">
        <f t="shared" si="71"/>
        <v>15.258668888888888</v>
      </c>
      <c r="DX25" s="94">
        <f t="shared" si="72"/>
        <v>23.305763940740739</v>
      </c>
      <c r="DY25" s="94">
        <f t="shared" si="73"/>
        <v>33.683966031407408</v>
      </c>
      <c r="DZ25" s="94">
        <f t="shared" si="74"/>
        <v>46.380633422222225</v>
      </c>
      <c r="EA25" s="94">
        <f t="shared" si="75"/>
        <v>61.391434518518516</v>
      </c>
      <c r="EB25" s="94">
        <f t="shared" si="76"/>
        <v>78.714559962962966</v>
      </c>
      <c r="EC25" s="94">
        <f t="shared" si="77"/>
        <v>6.7273434962962959</v>
      </c>
      <c r="ED25" s="94">
        <f t="shared" si="78"/>
        <v>9.5939131851851851</v>
      </c>
      <c r="EE25" s="94">
        <f t="shared" si="79"/>
        <v>15.258668888888892</v>
      </c>
      <c r="EF25" s="94">
        <f t="shared" si="80"/>
        <v>23.305763940740743</v>
      </c>
      <c r="EG25" s="94">
        <f t="shared" si="81"/>
        <v>33.683966031407408</v>
      </c>
      <c r="EH25" s="94">
        <f t="shared" si="82"/>
        <v>46.380633422222225</v>
      </c>
      <c r="EI25" s="94">
        <f t="shared" si="83"/>
        <v>61.391434518518523</v>
      </c>
      <c r="EJ25" s="94">
        <f t="shared" si="84"/>
        <v>78.714559962962966</v>
      </c>
      <c r="EK25" s="94">
        <f t="shared" si="85"/>
        <v>6.7273434962962959</v>
      </c>
      <c r="EL25" s="94">
        <f t="shared" si="86"/>
        <v>9.5939131851851851</v>
      </c>
      <c r="EM25" s="94">
        <f t="shared" si="87"/>
        <v>15.258668888888892</v>
      </c>
      <c r="EN25" s="94">
        <f t="shared" si="88"/>
        <v>23.305763940740743</v>
      </c>
      <c r="EO25" s="94">
        <f t="shared" si="89"/>
        <v>33.683966031407408</v>
      </c>
      <c r="EP25" s="94">
        <f t="shared" si="90"/>
        <v>46.380633422222225</v>
      </c>
      <c r="EQ25" s="94">
        <f t="shared" si="91"/>
        <v>61.391434518518523</v>
      </c>
      <c r="ER25" s="94">
        <f t="shared" si="92"/>
        <v>78.714559962962966</v>
      </c>
      <c r="ES25" s="94">
        <f t="shared" si="93"/>
        <v>1</v>
      </c>
      <c r="ET25" s="94">
        <f t="shared" si="94"/>
        <v>1</v>
      </c>
      <c r="EU25" s="94">
        <f t="shared" si="95"/>
        <v>1</v>
      </c>
      <c r="EV25" s="94">
        <f t="shared" si="96"/>
        <v>1</v>
      </c>
      <c r="EW25" s="94">
        <f t="shared" si="97"/>
        <v>1</v>
      </c>
      <c r="EX25" s="94">
        <f t="shared" si="98"/>
        <v>1</v>
      </c>
      <c r="EY25" s="94">
        <f t="shared" si="99"/>
        <v>1</v>
      </c>
      <c r="EZ25" s="94">
        <f t="shared" si="100"/>
        <v>1</v>
      </c>
      <c r="FA25" s="94">
        <f t="shared" si="101"/>
        <v>1</v>
      </c>
      <c r="FB25" s="94">
        <f t="shared" si="102"/>
        <v>1</v>
      </c>
      <c r="FC25" s="94">
        <f t="shared" si="103"/>
        <v>0.99999999999999978</v>
      </c>
      <c r="FD25" s="94">
        <f t="shared" si="104"/>
        <v>1</v>
      </c>
      <c r="FE25" s="94">
        <f t="shared" si="105"/>
        <v>1</v>
      </c>
      <c r="FF25" s="94">
        <f t="shared" si="106"/>
        <v>1</v>
      </c>
      <c r="FG25" s="94">
        <f t="shared" si="107"/>
        <v>1</v>
      </c>
      <c r="FH25" s="94">
        <f t="shared" si="108"/>
        <v>1</v>
      </c>
      <c r="FI25" s="94">
        <f t="shared" si="109"/>
        <v>1</v>
      </c>
      <c r="FJ25" s="94">
        <f t="shared" si="110"/>
        <v>1</v>
      </c>
      <c r="FK25" s="94">
        <f t="shared" si="111"/>
        <v>1</v>
      </c>
      <c r="FL25" s="94">
        <f t="shared" si="112"/>
        <v>1</v>
      </c>
      <c r="FM25" s="94">
        <f t="shared" si="113"/>
        <v>1</v>
      </c>
      <c r="FN25" s="94">
        <f t="shared" si="114"/>
        <v>1</v>
      </c>
      <c r="FO25" s="94">
        <f t="shared" si="115"/>
        <v>1</v>
      </c>
      <c r="FP25" s="94">
        <f t="shared" si="116"/>
        <v>1</v>
      </c>
      <c r="FQ25" s="114">
        <f t="shared" si="117"/>
        <v>4.1920629767094928</v>
      </c>
      <c r="FR25" s="114">
        <f t="shared" si="118"/>
        <v>5.0481864141630943</v>
      </c>
      <c r="FS25" s="114">
        <f t="shared" si="119"/>
        <v>5.8401425482728326</v>
      </c>
      <c r="FT25" s="114">
        <f t="shared" si="120"/>
        <v>6.2702589880608199</v>
      </c>
      <c r="FU25" s="114">
        <f t="shared" si="121"/>
        <v>6.5105697627535397</v>
      </c>
      <c r="FV25" s="114">
        <f t="shared" si="122"/>
        <v>6.6544295013374599</v>
      </c>
      <c r="FW25" s="114">
        <f t="shared" si="123"/>
        <v>6.7462100745018905</v>
      </c>
      <c r="FX25" s="114">
        <f t="shared" si="124"/>
        <v>6.8079392901844979</v>
      </c>
      <c r="FY25" s="89"/>
      <c r="FZ25" s="89">
        <f t="shared" si="125"/>
        <v>4.1920629767094928</v>
      </c>
      <c r="GB25" s="120">
        <f t="shared" si="191"/>
        <v>0.36</v>
      </c>
      <c r="GC25" s="120">
        <f t="shared" si="191"/>
        <v>0.09</v>
      </c>
      <c r="GD25" s="120">
        <f t="shared" si="191"/>
        <v>0.04</v>
      </c>
      <c r="GE25" s="120">
        <f t="shared" si="191"/>
        <v>2.2499999999999999E-2</v>
      </c>
      <c r="GF25" s="120">
        <f t="shared" si="191"/>
        <v>1.44E-2</v>
      </c>
      <c r="GG25" s="120">
        <f t="shared" si="191"/>
        <v>0.01</v>
      </c>
      <c r="GH25" s="120">
        <f t="shared" si="191"/>
        <v>7.3469387755102037E-3</v>
      </c>
      <c r="GI25" s="120">
        <f t="shared" si="191"/>
        <v>5.6249999999999998E-3</v>
      </c>
      <c r="GJ25" s="120">
        <v>1</v>
      </c>
      <c r="GK25" s="120">
        <v>1</v>
      </c>
      <c r="GL25" s="120">
        <v>1</v>
      </c>
      <c r="GM25" s="120">
        <v>1</v>
      </c>
      <c r="GN25" s="120">
        <v>1</v>
      </c>
      <c r="GO25" s="120">
        <v>1</v>
      </c>
      <c r="GP25" s="120">
        <v>1</v>
      </c>
      <c r="GQ25" s="120">
        <v>1</v>
      </c>
      <c r="GR25" s="120">
        <f t="shared" si="127"/>
        <v>2.7777777777777777</v>
      </c>
      <c r="GS25" s="120">
        <f t="shared" si="128"/>
        <v>11.111111111111111</v>
      </c>
      <c r="GT25" s="120">
        <f t="shared" si="129"/>
        <v>25</v>
      </c>
      <c r="GU25" s="120">
        <f t="shared" si="130"/>
        <v>44.444444444444443</v>
      </c>
      <c r="GV25" s="120">
        <f t="shared" si="131"/>
        <v>69.444444444444443</v>
      </c>
      <c r="GW25" s="120">
        <f t="shared" si="132"/>
        <v>100</v>
      </c>
      <c r="GX25" s="120">
        <f t="shared" si="133"/>
        <v>136.11111111111111</v>
      </c>
      <c r="GY25" s="120">
        <f t="shared" si="134"/>
        <v>177.77777777777777</v>
      </c>
      <c r="GZ25" s="120">
        <f t="shared" si="135"/>
        <v>0.36</v>
      </c>
      <c r="HA25" s="120">
        <f t="shared" si="136"/>
        <v>0.09</v>
      </c>
      <c r="HB25" s="120">
        <f t="shared" si="137"/>
        <v>0.04</v>
      </c>
      <c r="HC25" s="120">
        <f t="shared" si="138"/>
        <v>2.2499999999999999E-2</v>
      </c>
      <c r="HD25" s="120">
        <f t="shared" si="139"/>
        <v>1.44E-2</v>
      </c>
      <c r="HE25" s="120">
        <f t="shared" si="140"/>
        <v>0.01</v>
      </c>
      <c r="HF25" s="120">
        <f t="shared" si="141"/>
        <v>7.3469387755102037E-3</v>
      </c>
      <c r="HG25" s="120">
        <f t="shared" si="142"/>
        <v>5.6249999999999998E-3</v>
      </c>
      <c r="HI25" s="120">
        <f t="shared" si="192"/>
        <v>1.92</v>
      </c>
      <c r="HJ25" s="120">
        <f t="shared" si="192"/>
        <v>0.48</v>
      </c>
      <c r="HK25" s="120">
        <f t="shared" si="192"/>
        <v>0.21333333333333335</v>
      </c>
      <c r="HL25" s="120">
        <f t="shared" si="192"/>
        <v>0.12</v>
      </c>
      <c r="HM25" s="120">
        <f t="shared" si="192"/>
        <v>7.6799999999999993E-2</v>
      </c>
      <c r="HN25" s="120">
        <f t="shared" si="192"/>
        <v>5.3333333333333337E-2</v>
      </c>
      <c r="HO25" s="120">
        <f t="shared" si="192"/>
        <v>3.9183673469387753E-2</v>
      </c>
      <c r="HP25" s="120">
        <f t="shared" si="192"/>
        <v>0.03</v>
      </c>
      <c r="HQ25" s="120">
        <f t="shared" si="193"/>
        <v>1.3333333333333333</v>
      </c>
      <c r="HR25" s="120">
        <f t="shared" si="193"/>
        <v>1.3333333333333333</v>
      </c>
      <c r="HS25" s="120">
        <f t="shared" si="193"/>
        <v>1.3333333333333333</v>
      </c>
      <c r="HT25" s="120">
        <f t="shared" si="193"/>
        <v>1.3333333333333333</v>
      </c>
      <c r="HU25" s="120">
        <f t="shared" si="193"/>
        <v>1.3333333333333333</v>
      </c>
      <c r="HV25" s="120">
        <f t="shared" si="193"/>
        <v>1.3333333333333333</v>
      </c>
      <c r="HW25" s="120">
        <f t="shared" si="193"/>
        <v>1.3333333333333333</v>
      </c>
      <c r="HX25" s="120">
        <f t="shared" si="193"/>
        <v>1.3333333333333333</v>
      </c>
      <c r="HY25" s="120">
        <f t="shared" si="145"/>
        <v>2.7777777777777777</v>
      </c>
      <c r="HZ25" s="120">
        <f t="shared" si="146"/>
        <v>11.111111111111111</v>
      </c>
      <c r="IA25" s="120">
        <f t="shared" si="147"/>
        <v>25</v>
      </c>
      <c r="IB25" s="120">
        <f t="shared" si="148"/>
        <v>44.444444444444443</v>
      </c>
      <c r="IC25" s="120">
        <f t="shared" si="149"/>
        <v>69.444444444444443</v>
      </c>
      <c r="ID25" s="120">
        <f t="shared" si="150"/>
        <v>100</v>
      </c>
      <c r="IE25" s="120">
        <f t="shared" si="151"/>
        <v>136.11111111111111</v>
      </c>
      <c r="IF25" s="120">
        <f t="shared" si="152"/>
        <v>177.77777777777777</v>
      </c>
      <c r="IG25" s="120">
        <f t="shared" si="153"/>
        <v>0.48</v>
      </c>
      <c r="IH25" s="120">
        <f t="shared" si="154"/>
        <v>0.12</v>
      </c>
      <c r="II25" s="120">
        <f t="shared" si="155"/>
        <v>5.3333333333333337E-2</v>
      </c>
      <c r="IJ25" s="120">
        <f t="shared" si="156"/>
        <v>0.03</v>
      </c>
      <c r="IK25" s="120">
        <f t="shared" si="157"/>
        <v>1.9199999999999998E-2</v>
      </c>
      <c r="IL25" s="120">
        <f t="shared" si="158"/>
        <v>1.3333333333333334E-2</v>
      </c>
      <c r="IM25" s="120">
        <f t="shared" si="159"/>
        <v>9.7959183673469383E-3</v>
      </c>
      <c r="IN25" s="120">
        <f t="shared" si="160"/>
        <v>7.4999999999999997E-3</v>
      </c>
      <c r="IO25" s="10"/>
      <c r="IP25" s="120">
        <f t="shared" si="161"/>
        <v>0.27</v>
      </c>
      <c r="IQ25" s="120">
        <f t="shared" si="194"/>
        <v>7.1999999999999995E-2</v>
      </c>
      <c r="IR25" s="120">
        <f t="shared" si="194"/>
        <v>3.5999999999999997E-2</v>
      </c>
      <c r="IS25" s="120">
        <f t="shared" si="194"/>
        <v>2.1176470588235293E-2</v>
      </c>
      <c r="IT25" s="120">
        <f t="shared" si="194"/>
        <v>1.3846153846153847E-2</v>
      </c>
      <c r="IU25" s="120">
        <f t="shared" si="194"/>
        <v>9.7297297297297292E-3</v>
      </c>
      <c r="IV25" s="120">
        <f t="shared" si="194"/>
        <v>7.1999999999999998E-3</v>
      </c>
      <c r="IW25" s="120">
        <f t="shared" si="194"/>
        <v>5.5384615384615381E-3</v>
      </c>
      <c r="IX25" s="120">
        <v>1</v>
      </c>
      <c r="IY25" s="120">
        <v>1</v>
      </c>
      <c r="IZ25" s="120">
        <v>1</v>
      </c>
      <c r="JA25" s="120">
        <v>1</v>
      </c>
      <c r="JB25" s="120">
        <v>1</v>
      </c>
      <c r="JC25" s="120">
        <v>1</v>
      </c>
      <c r="JD25" s="120">
        <v>1</v>
      </c>
      <c r="JE25" s="120">
        <v>1</v>
      </c>
      <c r="JF25" s="120">
        <f t="shared" si="163"/>
        <v>11.111111111111111</v>
      </c>
      <c r="JG25" s="120">
        <f t="shared" si="195"/>
        <v>22.777777777777775</v>
      </c>
      <c r="JH25" s="120">
        <f t="shared" si="195"/>
        <v>37.777777777777779</v>
      </c>
      <c r="JI25" s="120">
        <f t="shared" si="195"/>
        <v>57.679738562091501</v>
      </c>
      <c r="JJ25" s="120">
        <f t="shared" si="195"/>
        <v>82.90598290598291</v>
      </c>
      <c r="JK25" s="120">
        <f t="shared" si="195"/>
        <v>113.58858858858859</v>
      </c>
      <c r="JL25" s="120">
        <f t="shared" si="195"/>
        <v>149.77777777777777</v>
      </c>
      <c r="JM25" s="120">
        <f t="shared" si="195"/>
        <v>191.4957264957265</v>
      </c>
      <c r="JN25" s="120">
        <f t="shared" si="165"/>
        <v>0.27</v>
      </c>
      <c r="JO25" s="120">
        <f t="shared" si="166"/>
        <v>7.1999999999999995E-2</v>
      </c>
      <c r="JP25" s="120">
        <f t="shared" si="167"/>
        <v>3.5999999999999997E-2</v>
      </c>
      <c r="JQ25" s="120">
        <f t="shared" si="168"/>
        <v>2.1176470588235293E-2</v>
      </c>
      <c r="JR25" s="120">
        <f t="shared" si="169"/>
        <v>1.3846153846153847E-2</v>
      </c>
      <c r="JS25" s="120">
        <f t="shared" si="170"/>
        <v>9.7297297297297292E-3</v>
      </c>
      <c r="JT25" s="120">
        <f t="shared" si="171"/>
        <v>7.1999999999999998E-3</v>
      </c>
      <c r="JU25" s="120">
        <f t="shared" si="172"/>
        <v>5.5384615384615381E-3</v>
      </c>
      <c r="JW25" s="120">
        <f t="shared" si="173"/>
        <v>1.44</v>
      </c>
      <c r="JX25" s="120">
        <f t="shared" si="196"/>
        <v>0.38400000000000001</v>
      </c>
      <c r="JY25" s="120">
        <f t="shared" si="196"/>
        <v>0.192</v>
      </c>
      <c r="JZ25" s="120">
        <f t="shared" si="196"/>
        <v>0.11294117647058824</v>
      </c>
      <c r="KA25" s="120">
        <f t="shared" si="196"/>
        <v>7.3846153846153853E-2</v>
      </c>
      <c r="KB25" s="120">
        <f t="shared" si="196"/>
        <v>5.1891891891891889E-2</v>
      </c>
      <c r="KC25" s="120">
        <f t="shared" si="196"/>
        <v>3.8399999999999997E-2</v>
      </c>
      <c r="KD25" s="120">
        <f t="shared" si="196"/>
        <v>2.9538461538461538E-2</v>
      </c>
      <c r="KE25" s="120">
        <f t="shared" si="197"/>
        <v>1.3333333333333333</v>
      </c>
      <c r="KF25" s="120">
        <f t="shared" si="197"/>
        <v>1.3333333333333333</v>
      </c>
      <c r="KG25" s="120">
        <f t="shared" si="197"/>
        <v>1.3333333333333333</v>
      </c>
      <c r="KH25" s="120">
        <f t="shared" si="197"/>
        <v>1.3333333333333333</v>
      </c>
      <c r="KI25" s="120">
        <f t="shared" si="197"/>
        <v>1.3333333333333333</v>
      </c>
      <c r="KJ25" s="120">
        <f t="shared" si="197"/>
        <v>1.3333333333333333</v>
      </c>
      <c r="KK25" s="120">
        <f t="shared" si="197"/>
        <v>1.3333333333333333</v>
      </c>
      <c r="KL25" s="120">
        <f t="shared" si="197"/>
        <v>1.3333333333333333</v>
      </c>
      <c r="KM25" s="120">
        <f t="shared" si="176"/>
        <v>11.111111111111111</v>
      </c>
      <c r="KN25" s="120">
        <f t="shared" si="198"/>
        <v>22.777777777777775</v>
      </c>
      <c r="KO25" s="120">
        <f t="shared" si="198"/>
        <v>37.777777777777779</v>
      </c>
      <c r="KP25" s="120">
        <f t="shared" si="198"/>
        <v>57.679738562091501</v>
      </c>
      <c r="KQ25" s="120">
        <f t="shared" si="198"/>
        <v>82.90598290598291</v>
      </c>
      <c r="KR25" s="120">
        <f t="shared" si="198"/>
        <v>113.58858858858859</v>
      </c>
      <c r="KS25" s="120">
        <f t="shared" si="198"/>
        <v>149.77777777777777</v>
      </c>
      <c r="KT25" s="120">
        <f t="shared" si="198"/>
        <v>191.4957264957265</v>
      </c>
      <c r="KU25" s="120">
        <f t="shared" si="178"/>
        <v>0.36</v>
      </c>
      <c r="KV25" s="120">
        <f t="shared" si="179"/>
        <v>9.6000000000000002E-2</v>
      </c>
      <c r="KW25" s="120">
        <f t="shared" si="180"/>
        <v>4.8000000000000001E-2</v>
      </c>
      <c r="KX25" s="120">
        <f t="shared" si="181"/>
        <v>2.823529411764706E-2</v>
      </c>
      <c r="KY25" s="120">
        <f t="shared" si="182"/>
        <v>1.8461538461538463E-2</v>
      </c>
      <c r="KZ25" s="120">
        <f t="shared" si="183"/>
        <v>1.2972972972972972E-2</v>
      </c>
      <c r="LA25" s="120">
        <f t="shared" si="184"/>
        <v>9.5999999999999992E-3</v>
      </c>
      <c r="LB25" s="120">
        <f t="shared" si="185"/>
        <v>7.3846153846153844E-3</v>
      </c>
      <c r="LD25" s="11">
        <v>0.6</v>
      </c>
      <c r="LE25" s="18">
        <f t="shared" si="199"/>
        <v>7.4273123115132442</v>
      </c>
      <c r="LF25" s="18">
        <f t="shared" si="199"/>
        <v>5.8735365323474671</v>
      </c>
      <c r="LG25" s="18">
        <f t="shared" si="199"/>
        <v>4.8639283582312425</v>
      </c>
      <c r="LH25" s="18">
        <f t="shared" si="199"/>
        <v>3.6346563850492921</v>
      </c>
      <c r="LI25" s="18">
        <f t="shared" si="199"/>
        <v>2.3393959501059669</v>
      </c>
      <c r="LJ25" s="18">
        <f t="shared" si="199"/>
        <v>1.2505793130360199</v>
      </c>
      <c r="LK25" s="18">
        <f t="shared" si="199"/>
        <v>1.0019010805906186</v>
      </c>
      <c r="LL25" s="18"/>
      <c r="LM25" s="11">
        <v>0.6</v>
      </c>
      <c r="LN25" s="18">
        <v>5.1859217843338099</v>
      </c>
      <c r="LO25" s="18">
        <v>4.3563175575861992</v>
      </c>
      <c r="LP25" s="18">
        <v>3.7534706343998079</v>
      </c>
      <c r="LQ25" s="18">
        <v>2.9429925014697549</v>
      </c>
      <c r="LR25" s="18">
        <v>2.0538259051071583</v>
      </c>
      <c r="LS25" s="18">
        <v>1.2353953779445428</v>
      </c>
      <c r="LT25" s="18">
        <v>1.0000251491790413</v>
      </c>
      <c r="LU25" s="18">
        <v>7.4273123115132442</v>
      </c>
      <c r="LV25" s="18">
        <v>5.8735365323474671</v>
      </c>
      <c r="LW25" s="18">
        <v>4.8639283582312425</v>
      </c>
      <c r="LX25" s="18">
        <v>3.6346563850492921</v>
      </c>
      <c r="LY25" s="18">
        <v>2.3393959501059669</v>
      </c>
      <c r="LZ25" s="18">
        <v>1.2505793130360199</v>
      </c>
      <c r="MA25" s="18">
        <v>1.0019010805906186</v>
      </c>
      <c r="MB25" s="18">
        <v>13.4159437946025</v>
      </c>
      <c r="MC25" s="18">
        <v>8.568840599162824</v>
      </c>
      <c r="MD25" s="18">
        <v>6.3092606264230335</v>
      </c>
      <c r="ME25" s="18">
        <v>4.1566468622022006</v>
      </c>
      <c r="MF25" s="18">
        <v>2.4136696933835617</v>
      </c>
      <c r="MG25" s="18">
        <v>1.2484628232837549</v>
      </c>
      <c r="MH25" s="18">
        <v>1.0003337493480511</v>
      </c>
      <c r="MI25" s="18">
        <v>15.266918429686159</v>
      </c>
      <c r="MJ25" s="18">
        <v>9.6895529848220256</v>
      </c>
      <c r="MK25" s="18">
        <v>7.1064042939484988</v>
      </c>
      <c r="ML25" s="18">
        <v>4.5165890424626101</v>
      </c>
      <c r="MM25" s="18">
        <v>2.4609403634314337</v>
      </c>
      <c r="MN25" s="18">
        <v>1.2499717303965299</v>
      </c>
      <c r="MO25" s="18">
        <v>1.0000126254249304</v>
      </c>
      <c r="MP25" s="120"/>
      <c r="MQ25" s="120"/>
      <c r="MR25" s="120"/>
      <c r="MS25" s="120"/>
    </row>
    <row r="26" spans="2:357" s="4" customFormat="1" ht="15" x14ac:dyDescent="0.35">
      <c r="B26" s="31" t="s">
        <v>21</v>
      </c>
      <c r="C26" s="41">
        <v>0.03</v>
      </c>
      <c r="E26" s="97" t="s">
        <v>82</v>
      </c>
      <c r="F26" s="29">
        <f>BA14</f>
        <v>0.31188500000000002</v>
      </c>
      <c r="H26" s="97" t="s">
        <v>85</v>
      </c>
      <c r="I26" s="29">
        <f>BG14</f>
        <v>0.31188500000000002</v>
      </c>
      <c r="M26" s="6"/>
      <c r="N26" s="6"/>
      <c r="O26" s="6"/>
      <c r="P26" s="6"/>
      <c r="Q26" s="6"/>
      <c r="R26" s="6"/>
      <c r="S26" s="7"/>
      <c r="T26" s="6"/>
      <c r="U26" s="5"/>
      <c r="V26" s="5"/>
      <c r="X26" s="127">
        <v>6.5</v>
      </c>
      <c r="Y26" s="127">
        <v>10</v>
      </c>
      <c r="Z26" s="39">
        <f t="shared" si="2"/>
        <v>0.02</v>
      </c>
      <c r="AA26" s="39">
        <f t="shared" si="3"/>
        <v>10000000</v>
      </c>
      <c r="AB26" s="39">
        <f t="shared" si="4"/>
        <v>10000000</v>
      </c>
      <c r="AC26" s="98">
        <f t="shared" si="5"/>
        <v>3500000</v>
      </c>
      <c r="AD26" s="41">
        <f t="shared" si="6"/>
        <v>0.33</v>
      </c>
      <c r="AE26" s="41">
        <f t="shared" si="7"/>
        <v>0.33</v>
      </c>
      <c r="AF26" s="40">
        <f t="shared" si="8"/>
        <v>1.4999999999999999E-2</v>
      </c>
      <c r="AG26" s="39">
        <f t="shared" si="9"/>
        <v>10000000</v>
      </c>
      <c r="AH26" s="39">
        <f t="shared" si="10"/>
        <v>10000000</v>
      </c>
      <c r="AI26" s="98">
        <f t="shared" si="11"/>
        <v>3500000</v>
      </c>
      <c r="AJ26" s="41">
        <f t="shared" si="12"/>
        <v>0.33</v>
      </c>
      <c r="AK26" s="41">
        <f t="shared" si="13"/>
        <v>0.33</v>
      </c>
      <c r="AL26" s="41">
        <f t="shared" si="14"/>
        <v>0.15</v>
      </c>
      <c r="AM26" s="39">
        <f t="shared" si="15"/>
        <v>16000</v>
      </c>
      <c r="AN26" s="39">
        <f t="shared" si="16"/>
        <v>10000</v>
      </c>
      <c r="AO26" s="39">
        <f t="shared" si="17"/>
        <v>10000</v>
      </c>
      <c r="AP26" s="41">
        <f t="shared" si="18"/>
        <v>0.03</v>
      </c>
      <c r="AQ26" s="41">
        <f t="shared" si="19"/>
        <v>0.03</v>
      </c>
      <c r="AR26" s="4">
        <f t="shared" si="20"/>
        <v>0.16750000000000001</v>
      </c>
      <c r="AS26" s="11">
        <f t="shared" si="21"/>
        <v>0.65</v>
      </c>
      <c r="AT26" s="13">
        <f t="shared" si="22"/>
        <v>2698.7110633727179</v>
      </c>
      <c r="AU26" s="17">
        <f t="shared" si="187"/>
        <v>0.14240255159723011</v>
      </c>
      <c r="AV26" s="11">
        <f t="shared" si="23"/>
        <v>0.5714285714285714</v>
      </c>
      <c r="AW26" s="10">
        <f t="shared" si="24"/>
        <v>1</v>
      </c>
      <c r="AX26" s="10">
        <f t="shared" si="25"/>
        <v>0.8911</v>
      </c>
      <c r="AY26" s="10">
        <f t="shared" si="26"/>
        <v>224441.70126809561</v>
      </c>
      <c r="AZ26" s="10">
        <f t="shared" si="188"/>
        <v>1</v>
      </c>
      <c r="BA26" s="10">
        <f t="shared" si="27"/>
        <v>0.31188500000000002</v>
      </c>
      <c r="BB26" s="10">
        <f t="shared" si="28"/>
        <v>0.95377000000000001</v>
      </c>
      <c r="BC26" s="10">
        <f t="shared" si="29"/>
        <v>0.99909999999999999</v>
      </c>
      <c r="BD26" s="10">
        <f t="shared" si="30"/>
        <v>0.8911</v>
      </c>
      <c r="BE26" s="10">
        <f t="shared" si="31"/>
        <v>168331.27595107173</v>
      </c>
      <c r="BF26" s="10">
        <f t="shared" si="32"/>
        <v>1</v>
      </c>
      <c r="BG26" s="10">
        <f t="shared" si="33"/>
        <v>0.31188500000000002</v>
      </c>
      <c r="BH26" s="10">
        <f t="shared" si="34"/>
        <v>0.95377000000000001</v>
      </c>
      <c r="BI26" s="120">
        <f t="shared" si="189"/>
        <v>2.2533333333333334</v>
      </c>
      <c r="BJ26" s="120">
        <f t="shared" si="200"/>
        <v>0.56333333333333335</v>
      </c>
      <c r="BK26" s="120">
        <f t="shared" si="200"/>
        <v>0.25037037037037035</v>
      </c>
      <c r="BL26" s="120">
        <f t="shared" si="200"/>
        <v>0.14083333333333334</v>
      </c>
      <c r="BM26" s="120">
        <f t="shared" si="200"/>
        <v>9.0133333333333329E-2</v>
      </c>
      <c r="BN26" s="120">
        <f t="shared" si="200"/>
        <v>6.2592592592592589E-2</v>
      </c>
      <c r="BO26" s="120">
        <f t="shared" si="200"/>
        <v>4.5986394557823128E-2</v>
      </c>
      <c r="BP26" s="120">
        <f t="shared" si="200"/>
        <v>3.5208333333333335E-2</v>
      </c>
      <c r="BQ26" s="120">
        <f t="shared" si="200"/>
        <v>1.3333333333333333</v>
      </c>
      <c r="BR26" s="120">
        <f t="shared" si="200"/>
        <v>1.3333333333333333</v>
      </c>
      <c r="BS26" s="120">
        <f t="shared" si="200"/>
        <v>1.3333333333333333</v>
      </c>
      <c r="BT26" s="120">
        <f t="shared" si="200"/>
        <v>1.3333333333333333</v>
      </c>
      <c r="BU26" s="120">
        <f t="shared" si="200"/>
        <v>1.3333333333333333</v>
      </c>
      <c r="BV26" s="120">
        <f t="shared" si="200"/>
        <v>1.3333333333333333</v>
      </c>
      <c r="BW26" s="120">
        <f t="shared" si="200"/>
        <v>1.3333333333333333</v>
      </c>
      <c r="BX26" s="120">
        <f t="shared" si="200"/>
        <v>1.3333333333333333</v>
      </c>
      <c r="BY26" s="120">
        <f t="shared" si="200"/>
        <v>2.3668639053254439</v>
      </c>
      <c r="BZ26" s="120">
        <f t="shared" si="200"/>
        <v>9.4674556213017755</v>
      </c>
      <c r="CA26" s="120">
        <f t="shared" si="200"/>
        <v>21.301775147928993</v>
      </c>
      <c r="CB26" s="120">
        <f t="shared" si="200"/>
        <v>37.869822485207102</v>
      </c>
      <c r="CC26" s="120">
        <f t="shared" si="200"/>
        <v>59.171597633136095</v>
      </c>
      <c r="CD26" s="120">
        <f t="shared" si="200"/>
        <v>85.207100591715971</v>
      </c>
      <c r="CE26" s="120">
        <f t="shared" si="200"/>
        <v>115.97633136094674</v>
      </c>
      <c r="CF26" s="120">
        <f t="shared" si="200"/>
        <v>151.47928994082841</v>
      </c>
      <c r="CG26" s="120">
        <f t="shared" si="190"/>
        <v>0.56333333333333335</v>
      </c>
      <c r="CH26" s="120">
        <f t="shared" si="36"/>
        <v>0.14083333333333334</v>
      </c>
      <c r="CI26" s="120">
        <f t="shared" si="36"/>
        <v>6.2592592592592589E-2</v>
      </c>
      <c r="CJ26" s="120">
        <f t="shared" si="36"/>
        <v>3.5208333333333335E-2</v>
      </c>
      <c r="CK26" s="120">
        <f t="shared" si="36"/>
        <v>2.2533333333333332E-2</v>
      </c>
      <c r="CL26" s="120">
        <f t="shared" si="36"/>
        <v>1.5648148148148147E-2</v>
      </c>
      <c r="CM26" s="120">
        <f t="shared" si="36"/>
        <v>1.1496598639455782E-2</v>
      </c>
      <c r="CN26" s="120">
        <f t="shared" si="36"/>
        <v>8.8020833333333336E-3</v>
      </c>
      <c r="CO26" s="94">
        <f t="shared" si="37"/>
        <v>7.5208999211045366</v>
      </c>
      <c r="CP26" s="94">
        <f t="shared" si="38"/>
        <v>16.836059684418146</v>
      </c>
      <c r="CQ26" s="94">
        <f t="shared" si="39"/>
        <v>32.361325956607494</v>
      </c>
      <c r="CR26" s="94">
        <f t="shared" si="40"/>
        <v>54.096698737672583</v>
      </c>
      <c r="CS26" s="94">
        <f t="shared" si="41"/>
        <v>82.042178027613417</v>
      </c>
      <c r="CT26" s="94">
        <f t="shared" si="42"/>
        <v>116.19776382642998</v>
      </c>
      <c r="CU26" s="94">
        <f t="shared" si="43"/>
        <v>156.5634561341223</v>
      </c>
      <c r="CV26" s="94">
        <f t="shared" si="44"/>
        <v>203.13925495069034</v>
      </c>
      <c r="CW26" s="94">
        <f t="shared" si="45"/>
        <v>7.5208999211045366</v>
      </c>
      <c r="CX26" s="94">
        <f t="shared" si="46"/>
        <v>16.836059684418146</v>
      </c>
      <c r="CY26" s="94">
        <f t="shared" si="47"/>
        <v>32.361325956607494</v>
      </c>
      <c r="CZ26" s="94">
        <f t="shared" si="48"/>
        <v>54.096698737672583</v>
      </c>
      <c r="DA26" s="94">
        <f t="shared" si="49"/>
        <v>82.042178027613417</v>
      </c>
      <c r="DB26" s="94">
        <f t="shared" si="50"/>
        <v>116.19776382642998</v>
      </c>
      <c r="DC26" s="94">
        <f t="shared" si="51"/>
        <v>156.5634561341223</v>
      </c>
      <c r="DD26" s="94">
        <f t="shared" si="52"/>
        <v>203.13925495069034</v>
      </c>
      <c r="DE26" s="11">
        <f t="shared" si="53"/>
        <v>7.163583905325444</v>
      </c>
      <c r="DF26" s="11">
        <f t="shared" si="54"/>
        <v>12.574175621301777</v>
      </c>
      <c r="DG26" s="11">
        <f t="shared" si="55"/>
        <v>24.095532184966029</v>
      </c>
      <c r="DH26" s="11">
        <f t="shared" si="56"/>
        <v>40.554042485207106</v>
      </c>
      <c r="DI26" s="11">
        <f t="shared" si="57"/>
        <v>61.805117633136092</v>
      </c>
      <c r="DJ26" s="11">
        <f t="shared" si="58"/>
        <v>87.813079850975228</v>
      </c>
      <c r="DK26" s="11">
        <f t="shared" si="59"/>
        <v>118.56570442217124</v>
      </c>
      <c r="DL26" s="11">
        <f t="shared" si="60"/>
        <v>154.05788494082842</v>
      </c>
      <c r="DM26" s="94">
        <f t="shared" si="61"/>
        <v>7.163583905325444</v>
      </c>
      <c r="DN26" s="94">
        <f t="shared" si="62"/>
        <v>12.574175621301777</v>
      </c>
      <c r="DO26" s="94">
        <f t="shared" si="63"/>
        <v>24.095532184966029</v>
      </c>
      <c r="DP26" s="94">
        <f t="shared" si="64"/>
        <v>40.554042485207106</v>
      </c>
      <c r="DQ26" s="94">
        <f t="shared" si="65"/>
        <v>61.805117633136092</v>
      </c>
      <c r="DR26" s="94">
        <f t="shared" si="66"/>
        <v>87.813079850975228</v>
      </c>
      <c r="DS26" s="94">
        <f t="shared" si="67"/>
        <v>118.56570442217124</v>
      </c>
      <c r="DT26" s="94">
        <f t="shared" si="68"/>
        <v>154.05788494082842</v>
      </c>
      <c r="DU26" s="94">
        <f t="shared" si="69"/>
        <v>6.6950818877054576</v>
      </c>
      <c r="DV26" s="94">
        <f t="shared" si="70"/>
        <v>8.9450584174884966</v>
      </c>
      <c r="DW26" s="94">
        <f t="shared" si="71"/>
        <v>13.736176139966396</v>
      </c>
      <c r="DX26" s="94">
        <f t="shared" si="72"/>
        <v>20.580392786620646</v>
      </c>
      <c r="DY26" s="94">
        <f t="shared" si="73"/>
        <v>29.417581549969757</v>
      </c>
      <c r="DZ26" s="94">
        <f t="shared" si="74"/>
        <v>40.232905945050767</v>
      </c>
      <c r="EA26" s="94">
        <f t="shared" si="75"/>
        <v>53.021282364234061</v>
      </c>
      <c r="EB26" s="94">
        <f t="shared" si="76"/>
        <v>67.78058732564925</v>
      </c>
      <c r="EC26" s="94">
        <f t="shared" si="77"/>
        <v>6.6950818877054576</v>
      </c>
      <c r="ED26" s="94">
        <f t="shared" si="78"/>
        <v>8.9450584174884966</v>
      </c>
      <c r="EE26" s="94">
        <f t="shared" si="79"/>
        <v>13.736176139966396</v>
      </c>
      <c r="EF26" s="94">
        <f t="shared" si="80"/>
        <v>20.580392786620646</v>
      </c>
      <c r="EG26" s="94">
        <f t="shared" si="81"/>
        <v>29.417581549969757</v>
      </c>
      <c r="EH26" s="94">
        <f t="shared" si="82"/>
        <v>40.232905945050767</v>
      </c>
      <c r="EI26" s="94">
        <f t="shared" si="83"/>
        <v>53.021282364234061</v>
      </c>
      <c r="EJ26" s="94">
        <f t="shared" si="84"/>
        <v>67.78058732564925</v>
      </c>
      <c r="EK26" s="94">
        <f t="shared" si="85"/>
        <v>6.6950818877054576</v>
      </c>
      <c r="EL26" s="94">
        <f t="shared" si="86"/>
        <v>8.9450584174884966</v>
      </c>
      <c r="EM26" s="94">
        <f t="shared" si="87"/>
        <v>13.736176139966396</v>
      </c>
      <c r="EN26" s="94">
        <f t="shared" si="88"/>
        <v>20.580392786620646</v>
      </c>
      <c r="EO26" s="94">
        <f t="shared" si="89"/>
        <v>29.417581549969757</v>
      </c>
      <c r="EP26" s="94">
        <f t="shared" si="90"/>
        <v>40.232905945050767</v>
      </c>
      <c r="EQ26" s="94">
        <f t="shared" si="91"/>
        <v>53.021282364234061</v>
      </c>
      <c r="ER26" s="94">
        <f t="shared" si="92"/>
        <v>67.78058732564925</v>
      </c>
      <c r="ES26" s="94">
        <f t="shared" si="93"/>
        <v>1</v>
      </c>
      <c r="ET26" s="94">
        <f t="shared" si="94"/>
        <v>1</v>
      </c>
      <c r="EU26" s="94">
        <f t="shared" si="95"/>
        <v>1</v>
      </c>
      <c r="EV26" s="94">
        <f t="shared" si="96"/>
        <v>1</v>
      </c>
      <c r="EW26" s="94">
        <f t="shared" si="97"/>
        <v>1</v>
      </c>
      <c r="EX26" s="94">
        <f t="shared" si="98"/>
        <v>1</v>
      </c>
      <c r="EY26" s="94">
        <f t="shared" si="99"/>
        <v>1</v>
      </c>
      <c r="EZ26" s="94">
        <f t="shared" si="100"/>
        <v>1</v>
      </c>
      <c r="FA26" s="94">
        <f t="shared" si="101"/>
        <v>1</v>
      </c>
      <c r="FB26" s="94">
        <f t="shared" si="102"/>
        <v>1</v>
      </c>
      <c r="FC26" s="94">
        <f t="shared" si="103"/>
        <v>1</v>
      </c>
      <c r="FD26" s="94">
        <f t="shared" si="104"/>
        <v>1</v>
      </c>
      <c r="FE26" s="94">
        <f t="shared" si="105"/>
        <v>1</v>
      </c>
      <c r="FF26" s="94">
        <f t="shared" si="106"/>
        <v>1</v>
      </c>
      <c r="FG26" s="94">
        <f t="shared" si="107"/>
        <v>1</v>
      </c>
      <c r="FH26" s="94">
        <f t="shared" si="108"/>
        <v>1</v>
      </c>
      <c r="FI26" s="94">
        <f t="shared" si="109"/>
        <v>1</v>
      </c>
      <c r="FJ26" s="94">
        <f t="shared" si="110"/>
        <v>1</v>
      </c>
      <c r="FK26" s="94">
        <f t="shared" si="111"/>
        <v>1</v>
      </c>
      <c r="FL26" s="94">
        <f t="shared" si="112"/>
        <v>1</v>
      </c>
      <c r="FM26" s="94">
        <f t="shared" si="113"/>
        <v>1</v>
      </c>
      <c r="FN26" s="94">
        <f t="shared" si="114"/>
        <v>1</v>
      </c>
      <c r="FO26" s="94">
        <f t="shared" si="115"/>
        <v>1</v>
      </c>
      <c r="FP26" s="94">
        <f t="shared" si="116"/>
        <v>1</v>
      </c>
      <c r="FQ26" s="114">
        <f t="shared" si="117"/>
        <v>4.242819906658629</v>
      </c>
      <c r="FR26" s="114">
        <f t="shared" si="118"/>
        <v>4.8858714158502696</v>
      </c>
      <c r="FS26" s="114">
        <f t="shared" si="119"/>
        <v>5.6968958605817033</v>
      </c>
      <c r="FT26" s="114">
        <f t="shared" si="120"/>
        <v>6.1645184655371317</v>
      </c>
      <c r="FU26" s="114">
        <f t="shared" si="121"/>
        <v>6.4331704954065749</v>
      </c>
      <c r="FV26" s="114">
        <f t="shared" si="122"/>
        <v>6.5964604362031309</v>
      </c>
      <c r="FW26" s="114">
        <f t="shared" si="123"/>
        <v>6.7015919097613912</v>
      </c>
      <c r="FX26" s="114">
        <f t="shared" si="124"/>
        <v>6.77271690808917</v>
      </c>
      <c r="FY26" s="89"/>
      <c r="FZ26" s="89">
        <f t="shared" si="125"/>
        <v>4.242819906658629</v>
      </c>
      <c r="GB26" s="120">
        <f t="shared" si="191"/>
        <v>0.42249999999999999</v>
      </c>
      <c r="GC26" s="120">
        <f t="shared" si="191"/>
        <v>0.105625</v>
      </c>
      <c r="GD26" s="120">
        <f t="shared" si="191"/>
        <v>4.6944444444444441E-2</v>
      </c>
      <c r="GE26" s="120">
        <f t="shared" si="191"/>
        <v>2.6406249999999999E-2</v>
      </c>
      <c r="GF26" s="120">
        <f t="shared" si="191"/>
        <v>1.6899999999999998E-2</v>
      </c>
      <c r="GG26" s="120">
        <f t="shared" si="191"/>
        <v>1.173611111111111E-2</v>
      </c>
      <c r="GH26" s="120">
        <f t="shared" si="191"/>
        <v>8.622448979591836E-3</v>
      </c>
      <c r="GI26" s="120">
        <f t="shared" si="191"/>
        <v>6.6015624999999998E-3</v>
      </c>
      <c r="GJ26" s="120">
        <v>1</v>
      </c>
      <c r="GK26" s="120">
        <v>1</v>
      </c>
      <c r="GL26" s="120">
        <v>1</v>
      </c>
      <c r="GM26" s="120">
        <v>1</v>
      </c>
      <c r="GN26" s="120">
        <v>1</v>
      </c>
      <c r="GO26" s="120">
        <v>1</v>
      </c>
      <c r="GP26" s="120">
        <v>1</v>
      </c>
      <c r="GQ26" s="120">
        <v>1</v>
      </c>
      <c r="GR26" s="120">
        <f t="shared" si="127"/>
        <v>2.3668639053254439</v>
      </c>
      <c r="GS26" s="120">
        <f t="shared" si="128"/>
        <v>9.4674556213017755</v>
      </c>
      <c r="GT26" s="120">
        <f t="shared" si="129"/>
        <v>21.301775147928993</v>
      </c>
      <c r="GU26" s="120">
        <f t="shared" si="130"/>
        <v>37.869822485207102</v>
      </c>
      <c r="GV26" s="120">
        <f t="shared" si="131"/>
        <v>59.171597633136095</v>
      </c>
      <c r="GW26" s="120">
        <f t="shared" si="132"/>
        <v>85.207100591715971</v>
      </c>
      <c r="GX26" s="120">
        <f t="shared" si="133"/>
        <v>115.97633136094674</v>
      </c>
      <c r="GY26" s="120">
        <f t="shared" si="134"/>
        <v>151.47928994082841</v>
      </c>
      <c r="GZ26" s="120">
        <f t="shared" si="135"/>
        <v>0.42249999999999999</v>
      </c>
      <c r="HA26" s="120">
        <f t="shared" si="136"/>
        <v>0.105625</v>
      </c>
      <c r="HB26" s="120">
        <f t="shared" si="137"/>
        <v>4.6944444444444441E-2</v>
      </c>
      <c r="HC26" s="120">
        <f t="shared" si="138"/>
        <v>2.6406249999999999E-2</v>
      </c>
      <c r="HD26" s="120">
        <f t="shared" si="139"/>
        <v>1.6899999999999998E-2</v>
      </c>
      <c r="HE26" s="120">
        <f t="shared" si="140"/>
        <v>1.173611111111111E-2</v>
      </c>
      <c r="HF26" s="120">
        <f t="shared" si="141"/>
        <v>8.622448979591836E-3</v>
      </c>
      <c r="HG26" s="120">
        <f t="shared" si="142"/>
        <v>6.6015624999999998E-3</v>
      </c>
      <c r="HI26" s="120">
        <f t="shared" si="192"/>
        <v>2.2533333333333334</v>
      </c>
      <c r="HJ26" s="120">
        <f t="shared" si="192"/>
        <v>0.56333333333333335</v>
      </c>
      <c r="HK26" s="120">
        <f t="shared" si="192"/>
        <v>0.25037037037037035</v>
      </c>
      <c r="HL26" s="120">
        <f t="shared" si="192"/>
        <v>0.14083333333333334</v>
      </c>
      <c r="HM26" s="120">
        <f t="shared" si="192"/>
        <v>9.0133333333333329E-2</v>
      </c>
      <c r="HN26" s="120">
        <f t="shared" si="192"/>
        <v>6.2592592592592589E-2</v>
      </c>
      <c r="HO26" s="120">
        <f t="shared" si="192"/>
        <v>4.5986394557823128E-2</v>
      </c>
      <c r="HP26" s="120">
        <f t="shared" si="192"/>
        <v>3.5208333333333335E-2</v>
      </c>
      <c r="HQ26" s="120">
        <f t="shared" si="193"/>
        <v>1.3333333333333333</v>
      </c>
      <c r="HR26" s="120">
        <f t="shared" si="193"/>
        <v>1.3333333333333333</v>
      </c>
      <c r="HS26" s="120">
        <f t="shared" si="193"/>
        <v>1.3333333333333333</v>
      </c>
      <c r="HT26" s="120">
        <f t="shared" si="193"/>
        <v>1.3333333333333333</v>
      </c>
      <c r="HU26" s="120">
        <f t="shared" si="193"/>
        <v>1.3333333333333333</v>
      </c>
      <c r="HV26" s="120">
        <f t="shared" si="193"/>
        <v>1.3333333333333333</v>
      </c>
      <c r="HW26" s="120">
        <f t="shared" si="193"/>
        <v>1.3333333333333333</v>
      </c>
      <c r="HX26" s="120">
        <f t="shared" si="193"/>
        <v>1.3333333333333333</v>
      </c>
      <c r="HY26" s="120">
        <f t="shared" si="145"/>
        <v>2.3668639053254439</v>
      </c>
      <c r="HZ26" s="120">
        <f t="shared" si="146"/>
        <v>9.4674556213017755</v>
      </c>
      <c r="IA26" s="120">
        <f t="shared" si="147"/>
        <v>21.301775147928993</v>
      </c>
      <c r="IB26" s="120">
        <f t="shared" si="148"/>
        <v>37.869822485207102</v>
      </c>
      <c r="IC26" s="120">
        <f t="shared" si="149"/>
        <v>59.171597633136095</v>
      </c>
      <c r="ID26" s="120">
        <f t="shared" si="150"/>
        <v>85.207100591715971</v>
      </c>
      <c r="IE26" s="120">
        <f t="shared" si="151"/>
        <v>115.97633136094674</v>
      </c>
      <c r="IF26" s="120">
        <f t="shared" si="152"/>
        <v>151.47928994082841</v>
      </c>
      <c r="IG26" s="120">
        <f t="shared" si="153"/>
        <v>0.56333333333333335</v>
      </c>
      <c r="IH26" s="120">
        <f t="shared" si="154"/>
        <v>0.14083333333333334</v>
      </c>
      <c r="II26" s="120">
        <f t="shared" si="155"/>
        <v>6.2592592592592589E-2</v>
      </c>
      <c r="IJ26" s="120">
        <f t="shared" si="156"/>
        <v>3.5208333333333335E-2</v>
      </c>
      <c r="IK26" s="120">
        <f t="shared" si="157"/>
        <v>2.2533333333333332E-2</v>
      </c>
      <c r="IL26" s="120">
        <f t="shared" si="158"/>
        <v>1.5648148148148147E-2</v>
      </c>
      <c r="IM26" s="120">
        <f t="shared" si="159"/>
        <v>1.1496598639455782E-2</v>
      </c>
      <c r="IN26" s="120">
        <f t="shared" si="160"/>
        <v>8.8020833333333336E-3</v>
      </c>
      <c r="IO26" s="11"/>
      <c r="IP26" s="120">
        <f t="shared" si="161"/>
        <v>0.31687500000000002</v>
      </c>
      <c r="IQ26" s="120">
        <f t="shared" si="194"/>
        <v>8.4500000000000006E-2</v>
      </c>
      <c r="IR26" s="120">
        <f t="shared" si="194"/>
        <v>4.2250000000000003E-2</v>
      </c>
      <c r="IS26" s="120">
        <f t="shared" si="194"/>
        <v>2.4852941176470588E-2</v>
      </c>
      <c r="IT26" s="120">
        <f t="shared" si="194"/>
        <v>1.6250000000000001E-2</v>
      </c>
      <c r="IU26" s="120">
        <f t="shared" si="194"/>
        <v>1.1418918918918919E-2</v>
      </c>
      <c r="IV26" s="120">
        <f t="shared" si="194"/>
        <v>8.4499999999999992E-3</v>
      </c>
      <c r="IW26" s="120">
        <f t="shared" si="194"/>
        <v>6.4999999999999997E-3</v>
      </c>
      <c r="IX26" s="120">
        <v>1</v>
      </c>
      <c r="IY26" s="120">
        <v>1</v>
      </c>
      <c r="IZ26" s="120">
        <v>1</v>
      </c>
      <c r="JA26" s="120">
        <v>1</v>
      </c>
      <c r="JB26" s="120">
        <v>1</v>
      </c>
      <c r="JC26" s="120">
        <v>1</v>
      </c>
      <c r="JD26" s="120">
        <v>1</v>
      </c>
      <c r="JE26" s="120">
        <v>1</v>
      </c>
      <c r="JF26" s="120">
        <f t="shared" si="163"/>
        <v>9.4674556213017755</v>
      </c>
      <c r="JG26" s="120">
        <f t="shared" si="195"/>
        <v>19.408284023668639</v>
      </c>
      <c r="JH26" s="120">
        <f t="shared" si="195"/>
        <v>32.189349112426036</v>
      </c>
      <c r="JI26" s="120">
        <f t="shared" si="195"/>
        <v>49.147232857640098</v>
      </c>
      <c r="JJ26" s="120">
        <f t="shared" si="195"/>
        <v>70.641784251251707</v>
      </c>
      <c r="JK26" s="120">
        <f t="shared" si="195"/>
        <v>96.785542939389103</v>
      </c>
      <c r="JL26" s="120">
        <f t="shared" si="195"/>
        <v>127.62130177514794</v>
      </c>
      <c r="JM26" s="120">
        <f t="shared" si="195"/>
        <v>163.16795630405099</v>
      </c>
      <c r="JN26" s="120">
        <f t="shared" si="165"/>
        <v>0.31687500000000002</v>
      </c>
      <c r="JO26" s="120">
        <f t="shared" si="166"/>
        <v>8.4500000000000006E-2</v>
      </c>
      <c r="JP26" s="120">
        <f t="shared" si="167"/>
        <v>4.2250000000000003E-2</v>
      </c>
      <c r="JQ26" s="120">
        <f t="shared" si="168"/>
        <v>2.4852941176470588E-2</v>
      </c>
      <c r="JR26" s="120">
        <f t="shared" si="169"/>
        <v>1.6250000000000001E-2</v>
      </c>
      <c r="JS26" s="120">
        <f t="shared" si="170"/>
        <v>1.1418918918918919E-2</v>
      </c>
      <c r="JT26" s="120">
        <f t="shared" si="171"/>
        <v>8.4499999999999992E-3</v>
      </c>
      <c r="JU26" s="120">
        <f t="shared" si="172"/>
        <v>6.4999999999999997E-3</v>
      </c>
      <c r="JW26" s="120">
        <f t="shared" si="173"/>
        <v>1.69</v>
      </c>
      <c r="JX26" s="120">
        <f t="shared" si="196"/>
        <v>0.45066666666666666</v>
      </c>
      <c r="JY26" s="120">
        <f t="shared" si="196"/>
        <v>0.22533333333333333</v>
      </c>
      <c r="JZ26" s="120">
        <f t="shared" si="196"/>
        <v>0.13254901960784313</v>
      </c>
      <c r="KA26" s="120">
        <f t="shared" si="196"/>
        <v>8.666666666666667E-2</v>
      </c>
      <c r="KB26" s="120">
        <f t="shared" si="196"/>
        <v>6.0900900900900903E-2</v>
      </c>
      <c r="KC26" s="120">
        <f t="shared" si="196"/>
        <v>4.5066666666666665E-2</v>
      </c>
      <c r="KD26" s="120">
        <f t="shared" si="196"/>
        <v>3.4666666666666665E-2</v>
      </c>
      <c r="KE26" s="120">
        <f t="shared" si="197"/>
        <v>1.3333333333333333</v>
      </c>
      <c r="KF26" s="120">
        <f t="shared" si="197"/>
        <v>1.3333333333333333</v>
      </c>
      <c r="KG26" s="120">
        <f t="shared" si="197"/>
        <v>1.3333333333333333</v>
      </c>
      <c r="KH26" s="120">
        <f t="shared" si="197"/>
        <v>1.3333333333333333</v>
      </c>
      <c r="KI26" s="120">
        <f t="shared" si="197"/>
        <v>1.3333333333333333</v>
      </c>
      <c r="KJ26" s="120">
        <f t="shared" si="197"/>
        <v>1.3333333333333333</v>
      </c>
      <c r="KK26" s="120">
        <f t="shared" si="197"/>
        <v>1.3333333333333333</v>
      </c>
      <c r="KL26" s="120">
        <f t="shared" si="197"/>
        <v>1.3333333333333333</v>
      </c>
      <c r="KM26" s="120">
        <f t="shared" si="176"/>
        <v>9.4674556213017755</v>
      </c>
      <c r="KN26" s="120">
        <f t="shared" si="198"/>
        <v>19.408284023668639</v>
      </c>
      <c r="KO26" s="120">
        <f t="shared" si="198"/>
        <v>32.189349112426036</v>
      </c>
      <c r="KP26" s="120">
        <f t="shared" si="198"/>
        <v>49.147232857640098</v>
      </c>
      <c r="KQ26" s="120">
        <f t="shared" si="198"/>
        <v>70.641784251251707</v>
      </c>
      <c r="KR26" s="120">
        <f t="shared" si="198"/>
        <v>96.785542939389103</v>
      </c>
      <c r="KS26" s="120">
        <f t="shared" si="198"/>
        <v>127.62130177514794</v>
      </c>
      <c r="KT26" s="120">
        <f t="shared" si="198"/>
        <v>163.16795630405099</v>
      </c>
      <c r="KU26" s="120">
        <f t="shared" si="178"/>
        <v>0.42249999999999999</v>
      </c>
      <c r="KV26" s="120">
        <f t="shared" si="179"/>
        <v>0.11266666666666666</v>
      </c>
      <c r="KW26" s="120">
        <f t="shared" si="180"/>
        <v>5.6333333333333332E-2</v>
      </c>
      <c r="KX26" s="120">
        <f t="shared" si="181"/>
        <v>3.3137254901960782E-2</v>
      </c>
      <c r="KY26" s="120">
        <f t="shared" si="182"/>
        <v>2.1666666666666667E-2</v>
      </c>
      <c r="KZ26" s="120">
        <f t="shared" si="183"/>
        <v>1.5225225225225226E-2</v>
      </c>
      <c r="LA26" s="120">
        <f t="shared" si="184"/>
        <v>1.1266666666666666E-2</v>
      </c>
      <c r="LB26" s="120">
        <f t="shared" si="185"/>
        <v>8.6666666666666663E-3</v>
      </c>
      <c r="LD26" s="11">
        <v>0.65</v>
      </c>
      <c r="LE26" s="18">
        <f t="shared" si="199"/>
        <v>7.3499787066338698</v>
      </c>
      <c r="LF26" s="18">
        <f t="shared" si="199"/>
        <v>5.8776971244412941</v>
      </c>
      <c r="LG26" s="18">
        <f t="shared" si="199"/>
        <v>4.9041504376308147</v>
      </c>
      <c r="LH26" s="18">
        <f t="shared" si="199"/>
        <v>3.7002154138446288</v>
      </c>
      <c r="LI26" s="18">
        <f t="shared" si="199"/>
        <v>2.327078808031064</v>
      </c>
      <c r="LJ26" s="18">
        <f t="shared" si="199"/>
        <v>1.2507055217306213</v>
      </c>
      <c r="LK26" s="18">
        <f t="shared" si="199"/>
        <v>1.0022393405446832</v>
      </c>
      <c r="LL26" s="18"/>
      <c r="LM26" s="11">
        <v>0.65</v>
      </c>
      <c r="LN26" s="18">
        <v>4.8378392292373205</v>
      </c>
      <c r="LO26" s="18">
        <v>4.1354412614915379</v>
      </c>
      <c r="LP26" s="18">
        <v>3.6093192363802435</v>
      </c>
      <c r="LQ26" s="18">
        <v>2.8801280203296638</v>
      </c>
      <c r="LR26" s="18">
        <v>2.0498140859003975</v>
      </c>
      <c r="LS26" s="18">
        <v>1.235092913344342</v>
      </c>
      <c r="LT26" s="18">
        <v>1.0000374376219803</v>
      </c>
      <c r="LU26" s="18">
        <v>7.3499787066338698</v>
      </c>
      <c r="LV26" s="18">
        <v>5.8776971244412941</v>
      </c>
      <c r="LW26" s="18">
        <v>4.9041504376308147</v>
      </c>
      <c r="LX26" s="18">
        <v>3.7002154138446288</v>
      </c>
      <c r="LY26" s="18">
        <v>2.327078808031064</v>
      </c>
      <c r="LZ26" s="18">
        <v>1.2507055217306213</v>
      </c>
      <c r="MA26" s="18">
        <v>1.0022393405446832</v>
      </c>
      <c r="MB26" s="18">
        <v>11.822917325977038</v>
      </c>
      <c r="MC26" s="18">
        <v>7.9655384246929017</v>
      </c>
      <c r="MD26" s="18">
        <v>6.0194405820344699</v>
      </c>
      <c r="ME26" s="18">
        <v>4.0686664610254093</v>
      </c>
      <c r="MF26" s="18">
        <v>2.4009700865711925</v>
      </c>
      <c r="MG26" s="18">
        <v>1.2482338745289738</v>
      </c>
      <c r="MH26" s="18">
        <v>1.0003980538249704</v>
      </c>
      <c r="MI26" s="18">
        <v>13.877052595154449</v>
      </c>
      <c r="MJ26" s="18">
        <v>9.2622046207637414</v>
      </c>
      <c r="MK26" s="18">
        <v>6.9566625291252286</v>
      </c>
      <c r="ML26" s="18">
        <v>4.4579865762518294</v>
      </c>
      <c r="MM26" s="18">
        <v>2.4556318756811413</v>
      </c>
      <c r="MN26" s="18">
        <v>1.2499717303965299</v>
      </c>
      <c r="MO26" s="18">
        <v>1.0000126254249304</v>
      </c>
      <c r="MP26" s="120"/>
      <c r="MQ26" s="120"/>
      <c r="MR26" s="120"/>
      <c r="MS26" s="120"/>
    </row>
    <row r="27" spans="2:357" s="4" customFormat="1" ht="15" x14ac:dyDescent="0.35">
      <c r="B27" s="31" t="s">
        <v>22</v>
      </c>
      <c r="C27" s="41">
        <v>0.03</v>
      </c>
      <c r="E27" s="16" t="s">
        <v>81</v>
      </c>
      <c r="F27" s="29">
        <f>BB14</f>
        <v>0.95377000000000001</v>
      </c>
      <c r="H27" s="16" t="s">
        <v>111</v>
      </c>
      <c r="I27" s="29">
        <f>BH14</f>
        <v>0.95377000000000001</v>
      </c>
      <c r="M27" s="6"/>
      <c r="N27" s="6"/>
      <c r="O27" s="6"/>
      <c r="P27" s="6"/>
      <c r="Q27" s="6"/>
      <c r="R27" s="6"/>
      <c r="S27" s="7"/>
      <c r="T27" s="6"/>
      <c r="U27" s="5"/>
      <c r="V27" s="5"/>
      <c r="X27" s="127">
        <v>7</v>
      </c>
      <c r="Y27" s="127">
        <v>10</v>
      </c>
      <c r="Z27" s="39">
        <f t="shared" si="2"/>
        <v>0.02</v>
      </c>
      <c r="AA27" s="39">
        <f t="shared" si="3"/>
        <v>10000000</v>
      </c>
      <c r="AB27" s="39">
        <f t="shared" si="4"/>
        <v>10000000</v>
      </c>
      <c r="AC27" s="98">
        <f t="shared" si="5"/>
        <v>3500000</v>
      </c>
      <c r="AD27" s="41">
        <f t="shared" si="6"/>
        <v>0.33</v>
      </c>
      <c r="AE27" s="41">
        <f t="shared" si="7"/>
        <v>0.33</v>
      </c>
      <c r="AF27" s="40">
        <f t="shared" si="8"/>
        <v>1.4999999999999999E-2</v>
      </c>
      <c r="AG27" s="39">
        <f t="shared" si="9"/>
        <v>10000000</v>
      </c>
      <c r="AH27" s="39">
        <f t="shared" si="10"/>
        <v>10000000</v>
      </c>
      <c r="AI27" s="98">
        <f t="shared" si="11"/>
        <v>3500000</v>
      </c>
      <c r="AJ27" s="41">
        <f t="shared" si="12"/>
        <v>0.33</v>
      </c>
      <c r="AK27" s="41">
        <f t="shared" si="13"/>
        <v>0.33</v>
      </c>
      <c r="AL27" s="41">
        <f t="shared" si="14"/>
        <v>0.15</v>
      </c>
      <c r="AM27" s="39">
        <f t="shared" si="15"/>
        <v>16000</v>
      </c>
      <c r="AN27" s="39">
        <f t="shared" si="16"/>
        <v>10000</v>
      </c>
      <c r="AO27" s="39">
        <f t="shared" si="17"/>
        <v>10000</v>
      </c>
      <c r="AP27" s="41">
        <f t="shared" si="18"/>
        <v>0.03</v>
      </c>
      <c r="AQ27" s="41">
        <f t="shared" si="19"/>
        <v>0.03</v>
      </c>
      <c r="AR27" s="4">
        <f t="shared" si="20"/>
        <v>0.16750000000000001</v>
      </c>
      <c r="AS27" s="11">
        <f t="shared" si="21"/>
        <v>0.7</v>
      </c>
      <c r="AT27" s="13">
        <f t="shared" si="22"/>
        <v>2698.7110633727179</v>
      </c>
      <c r="AU27" s="17">
        <f t="shared" si="187"/>
        <v>0.14240255159723011</v>
      </c>
      <c r="AV27" s="11">
        <f t="shared" si="23"/>
        <v>0.5714285714285714</v>
      </c>
      <c r="AW27" s="10">
        <f t="shared" si="24"/>
        <v>1</v>
      </c>
      <c r="AX27" s="10">
        <f t="shared" si="25"/>
        <v>0.8911</v>
      </c>
      <c r="AY27" s="10">
        <f t="shared" si="26"/>
        <v>224441.70126809561</v>
      </c>
      <c r="AZ27" s="10">
        <f t="shared" si="188"/>
        <v>1</v>
      </c>
      <c r="BA27" s="10">
        <f t="shared" si="27"/>
        <v>0.31188500000000002</v>
      </c>
      <c r="BB27" s="10">
        <f t="shared" si="28"/>
        <v>0.95377000000000001</v>
      </c>
      <c r="BC27" s="10">
        <f t="shared" si="29"/>
        <v>0.99909999999999999</v>
      </c>
      <c r="BD27" s="10">
        <f t="shared" si="30"/>
        <v>0.8911</v>
      </c>
      <c r="BE27" s="10">
        <f t="shared" si="31"/>
        <v>168331.27595107173</v>
      </c>
      <c r="BF27" s="10">
        <f t="shared" si="32"/>
        <v>1</v>
      </c>
      <c r="BG27" s="10">
        <f t="shared" si="33"/>
        <v>0.31188500000000002</v>
      </c>
      <c r="BH27" s="10">
        <f t="shared" si="34"/>
        <v>0.95377000000000001</v>
      </c>
      <c r="BI27" s="120">
        <f t="shared" si="189"/>
        <v>2.6133333333333333</v>
      </c>
      <c r="BJ27" s="120">
        <f t="shared" si="200"/>
        <v>0.65333333333333332</v>
      </c>
      <c r="BK27" s="120">
        <f t="shared" si="200"/>
        <v>0.29037037037037039</v>
      </c>
      <c r="BL27" s="120">
        <f t="shared" si="200"/>
        <v>0.16333333333333333</v>
      </c>
      <c r="BM27" s="120">
        <f t="shared" si="200"/>
        <v>0.10453333333333334</v>
      </c>
      <c r="BN27" s="120">
        <f t="shared" si="200"/>
        <v>7.2592592592592597E-2</v>
      </c>
      <c r="BO27" s="120">
        <f t="shared" si="200"/>
        <v>5.3333333333333337E-2</v>
      </c>
      <c r="BP27" s="120">
        <f t="shared" si="200"/>
        <v>4.0833333333333333E-2</v>
      </c>
      <c r="BQ27" s="120">
        <f t="shared" si="200"/>
        <v>1.3333333333333333</v>
      </c>
      <c r="BR27" s="120">
        <f t="shared" si="200"/>
        <v>1.3333333333333333</v>
      </c>
      <c r="BS27" s="120">
        <f t="shared" si="200"/>
        <v>1.3333333333333333</v>
      </c>
      <c r="BT27" s="120">
        <f t="shared" si="200"/>
        <v>1.3333333333333333</v>
      </c>
      <c r="BU27" s="120">
        <f t="shared" si="200"/>
        <v>1.3333333333333333</v>
      </c>
      <c r="BV27" s="120">
        <f t="shared" si="200"/>
        <v>1.3333333333333333</v>
      </c>
      <c r="BW27" s="120">
        <f t="shared" si="200"/>
        <v>1.3333333333333333</v>
      </c>
      <c r="BX27" s="120">
        <f t="shared" si="200"/>
        <v>1.3333333333333333</v>
      </c>
      <c r="BY27" s="120">
        <f t="shared" si="200"/>
        <v>2.0408163265306123</v>
      </c>
      <c r="BZ27" s="120">
        <f t="shared" si="200"/>
        <v>8.1632653061224492</v>
      </c>
      <c r="CA27" s="120">
        <f t="shared" si="200"/>
        <v>18.367346938775512</v>
      </c>
      <c r="CB27" s="120">
        <f t="shared" si="200"/>
        <v>32.653061224489797</v>
      </c>
      <c r="CC27" s="120">
        <f t="shared" si="200"/>
        <v>51.020408163265309</v>
      </c>
      <c r="CD27" s="120">
        <f t="shared" si="200"/>
        <v>73.469387755102048</v>
      </c>
      <c r="CE27" s="120">
        <f t="shared" si="200"/>
        <v>100</v>
      </c>
      <c r="CF27" s="120">
        <f t="shared" si="200"/>
        <v>130.61224489795919</v>
      </c>
      <c r="CG27" s="120">
        <f t="shared" si="190"/>
        <v>0.65333333333333332</v>
      </c>
      <c r="CH27" s="120">
        <f t="shared" si="36"/>
        <v>0.16333333333333333</v>
      </c>
      <c r="CI27" s="120">
        <f t="shared" si="36"/>
        <v>7.2592592592592597E-2</v>
      </c>
      <c r="CJ27" s="120">
        <f t="shared" si="36"/>
        <v>4.0833333333333333E-2</v>
      </c>
      <c r="CK27" s="120">
        <f t="shared" si="36"/>
        <v>2.6133333333333335E-2</v>
      </c>
      <c r="CL27" s="120">
        <f t="shared" si="36"/>
        <v>1.8148148148148149E-2</v>
      </c>
      <c r="CM27" s="120">
        <f t="shared" si="36"/>
        <v>1.3333333333333334E-2</v>
      </c>
      <c r="CN27" s="120">
        <f t="shared" si="36"/>
        <v>1.0208333333333333E-2</v>
      </c>
      <c r="CO27" s="94">
        <f t="shared" si="37"/>
        <v>7.0931629931972786</v>
      </c>
      <c r="CP27" s="94">
        <f t="shared" si="38"/>
        <v>15.125111972789115</v>
      </c>
      <c r="CQ27" s="94">
        <f t="shared" si="39"/>
        <v>28.511693605442179</v>
      </c>
      <c r="CR27" s="94">
        <f t="shared" si="40"/>
        <v>47.252907891156461</v>
      </c>
      <c r="CS27" s="94">
        <f t="shared" si="41"/>
        <v>71.348754829931977</v>
      </c>
      <c r="CT27" s="94">
        <f t="shared" si="42"/>
        <v>100.79923442176872</v>
      </c>
      <c r="CU27" s="94">
        <f t="shared" si="43"/>
        <v>135.60434666666666</v>
      </c>
      <c r="CV27" s="94">
        <f t="shared" si="44"/>
        <v>175.76409156462586</v>
      </c>
      <c r="CW27" s="94">
        <f t="shared" si="45"/>
        <v>7.0931629931972786</v>
      </c>
      <c r="CX27" s="94">
        <f t="shared" si="46"/>
        <v>15.125111972789115</v>
      </c>
      <c r="CY27" s="94">
        <f t="shared" si="47"/>
        <v>28.511693605442179</v>
      </c>
      <c r="CZ27" s="94">
        <f t="shared" si="48"/>
        <v>47.252907891156461</v>
      </c>
      <c r="DA27" s="94">
        <f t="shared" si="49"/>
        <v>71.348754829931977</v>
      </c>
      <c r="DB27" s="94">
        <f t="shared" si="50"/>
        <v>100.79923442176872</v>
      </c>
      <c r="DC27" s="94">
        <f t="shared" si="51"/>
        <v>135.60434666666666</v>
      </c>
      <c r="DD27" s="94">
        <f t="shared" si="52"/>
        <v>175.76409156462586</v>
      </c>
      <c r="DE27" s="11">
        <f t="shared" si="53"/>
        <v>7.1975363265306118</v>
      </c>
      <c r="DF27" s="11">
        <f t="shared" si="54"/>
        <v>11.35998530612245</v>
      </c>
      <c r="DG27" s="11">
        <f t="shared" si="55"/>
        <v>21.201103975812551</v>
      </c>
      <c r="DH27" s="11">
        <f t="shared" si="56"/>
        <v>35.359781224489794</v>
      </c>
      <c r="DI27" s="11">
        <f t="shared" si="57"/>
        <v>53.668328163265308</v>
      </c>
      <c r="DJ27" s="11">
        <f t="shared" si="58"/>
        <v>76.08536701436131</v>
      </c>
      <c r="DK27" s="11">
        <f t="shared" si="59"/>
        <v>102.59672</v>
      </c>
      <c r="DL27" s="11">
        <f t="shared" si="60"/>
        <v>133.19646489795917</v>
      </c>
      <c r="DM27" s="94">
        <f t="shared" si="61"/>
        <v>7.1975363265306118</v>
      </c>
      <c r="DN27" s="94">
        <f t="shared" si="62"/>
        <v>11.35998530612245</v>
      </c>
      <c r="DO27" s="94">
        <f t="shared" si="63"/>
        <v>21.201103975812551</v>
      </c>
      <c r="DP27" s="94">
        <f t="shared" si="64"/>
        <v>35.359781224489794</v>
      </c>
      <c r="DQ27" s="94">
        <f t="shared" si="65"/>
        <v>53.668328163265308</v>
      </c>
      <c r="DR27" s="94">
        <f t="shared" si="66"/>
        <v>76.08536701436131</v>
      </c>
      <c r="DS27" s="94">
        <f t="shared" si="67"/>
        <v>102.59672</v>
      </c>
      <c r="DT27" s="94">
        <f t="shared" si="68"/>
        <v>133.19646489795917</v>
      </c>
      <c r="DU27" s="94">
        <f t="shared" si="69"/>
        <v>6.7092008888888888</v>
      </c>
      <c r="DV27" s="94">
        <f t="shared" si="70"/>
        <v>8.4401414222222222</v>
      </c>
      <c r="DW27" s="94">
        <f t="shared" si="71"/>
        <v>12.532537817283952</v>
      </c>
      <c r="DX27" s="94">
        <f t="shared" si="72"/>
        <v>18.420376555555556</v>
      </c>
      <c r="DY27" s="94">
        <f t="shared" si="73"/>
        <v>26.033924771555554</v>
      </c>
      <c r="DZ27" s="94">
        <f t="shared" si="74"/>
        <v>35.355975654320993</v>
      </c>
      <c r="EA27" s="94">
        <f t="shared" si="75"/>
        <v>46.380633422222225</v>
      </c>
      <c r="EB27" s="94">
        <f t="shared" si="76"/>
        <v>59.105435338888881</v>
      </c>
      <c r="EC27" s="94">
        <f t="shared" si="77"/>
        <v>6.7092008888888888</v>
      </c>
      <c r="ED27" s="94">
        <f t="shared" si="78"/>
        <v>8.4401414222222222</v>
      </c>
      <c r="EE27" s="94">
        <f t="shared" si="79"/>
        <v>12.532537817283952</v>
      </c>
      <c r="EF27" s="94">
        <f t="shared" si="80"/>
        <v>18.420376555555556</v>
      </c>
      <c r="EG27" s="94">
        <f t="shared" si="81"/>
        <v>26.033924771555558</v>
      </c>
      <c r="EH27" s="94">
        <f t="shared" si="82"/>
        <v>35.355975654320993</v>
      </c>
      <c r="EI27" s="94">
        <f t="shared" si="83"/>
        <v>46.380633422222225</v>
      </c>
      <c r="EJ27" s="94">
        <f t="shared" si="84"/>
        <v>59.105435338888888</v>
      </c>
      <c r="EK27" s="94">
        <f t="shared" si="85"/>
        <v>6.7092008888888888</v>
      </c>
      <c r="EL27" s="94">
        <f t="shared" si="86"/>
        <v>8.4401414222222222</v>
      </c>
      <c r="EM27" s="94">
        <f t="shared" si="87"/>
        <v>12.532537817283952</v>
      </c>
      <c r="EN27" s="94">
        <f t="shared" si="88"/>
        <v>18.420376555555556</v>
      </c>
      <c r="EO27" s="94">
        <f t="shared" si="89"/>
        <v>26.033924771555558</v>
      </c>
      <c r="EP27" s="94">
        <f t="shared" si="90"/>
        <v>35.355975654320993</v>
      </c>
      <c r="EQ27" s="94">
        <f t="shared" si="91"/>
        <v>46.380633422222225</v>
      </c>
      <c r="ER27" s="94">
        <f t="shared" si="92"/>
        <v>59.105435338888888</v>
      </c>
      <c r="ES27" s="94">
        <f t="shared" si="93"/>
        <v>1</v>
      </c>
      <c r="ET27" s="94">
        <f t="shared" si="94"/>
        <v>1</v>
      </c>
      <c r="EU27" s="94">
        <f t="shared" si="95"/>
        <v>1</v>
      </c>
      <c r="EV27" s="94">
        <f t="shared" si="96"/>
        <v>1</v>
      </c>
      <c r="EW27" s="94">
        <f t="shared" si="97"/>
        <v>1</v>
      </c>
      <c r="EX27" s="94">
        <f t="shared" si="98"/>
        <v>1</v>
      </c>
      <c r="EY27" s="94">
        <f t="shared" si="99"/>
        <v>1</v>
      </c>
      <c r="EZ27" s="94">
        <f t="shared" si="100"/>
        <v>1</v>
      </c>
      <c r="FA27" s="94">
        <f t="shared" si="101"/>
        <v>1</v>
      </c>
      <c r="FB27" s="94">
        <f t="shared" si="102"/>
        <v>1</v>
      </c>
      <c r="FC27" s="94">
        <f t="shared" si="103"/>
        <v>1</v>
      </c>
      <c r="FD27" s="94">
        <f t="shared" si="104"/>
        <v>1</v>
      </c>
      <c r="FE27" s="94">
        <f t="shared" si="105"/>
        <v>1</v>
      </c>
      <c r="FF27" s="94">
        <f t="shared" si="106"/>
        <v>1</v>
      </c>
      <c r="FG27" s="94">
        <f t="shared" si="107"/>
        <v>1</v>
      </c>
      <c r="FH27" s="94">
        <f t="shared" si="108"/>
        <v>1</v>
      </c>
      <c r="FI27" s="94">
        <f t="shared" si="109"/>
        <v>1</v>
      </c>
      <c r="FJ27" s="94">
        <f t="shared" si="110"/>
        <v>1</v>
      </c>
      <c r="FK27" s="94">
        <f t="shared" si="111"/>
        <v>1</v>
      </c>
      <c r="FL27" s="94">
        <f t="shared" si="112"/>
        <v>1</v>
      </c>
      <c r="FM27" s="94">
        <f t="shared" si="113"/>
        <v>1</v>
      </c>
      <c r="FN27" s="94">
        <f t="shared" si="114"/>
        <v>1</v>
      </c>
      <c r="FO27" s="94">
        <f t="shared" si="115"/>
        <v>1</v>
      </c>
      <c r="FP27" s="94">
        <f t="shared" si="116"/>
        <v>1</v>
      </c>
      <c r="FQ27" s="114">
        <f t="shared" si="117"/>
        <v>4.3344814766157915</v>
      </c>
      <c r="FR27" s="114">
        <f t="shared" si="118"/>
        <v>4.7410070046059474</v>
      </c>
      <c r="FS27" s="114">
        <f t="shared" si="119"/>
        <v>5.5566078953711155</v>
      </c>
      <c r="FT27" s="114">
        <f t="shared" si="120"/>
        <v>6.0569749594351974</v>
      </c>
      <c r="FU27" s="114">
        <f t="shared" si="121"/>
        <v>6.3528815322270846</v>
      </c>
      <c r="FV27" s="114">
        <f t="shared" si="122"/>
        <v>6.5356295902327339</v>
      </c>
      <c r="FW27" s="114">
        <f t="shared" si="123"/>
        <v>6.6544295013374599</v>
      </c>
      <c r="FX27" s="114">
        <f t="shared" si="124"/>
        <v>6.7353049028224641</v>
      </c>
      <c r="FY27" s="89"/>
      <c r="FZ27" s="89">
        <f t="shared" si="125"/>
        <v>4.3344814766157915</v>
      </c>
      <c r="GB27" s="120">
        <f t="shared" si="191"/>
        <v>0.49</v>
      </c>
      <c r="GC27" s="120">
        <f t="shared" si="191"/>
        <v>0.1225</v>
      </c>
      <c r="GD27" s="120">
        <f t="shared" si="191"/>
        <v>5.4444444444444441E-2</v>
      </c>
      <c r="GE27" s="120">
        <f t="shared" si="191"/>
        <v>3.0624999999999999E-2</v>
      </c>
      <c r="GF27" s="120">
        <f t="shared" si="191"/>
        <v>1.9599999999999999E-2</v>
      </c>
      <c r="GG27" s="120">
        <f t="shared" si="191"/>
        <v>1.361111111111111E-2</v>
      </c>
      <c r="GH27" s="120">
        <f t="shared" si="191"/>
        <v>0.01</v>
      </c>
      <c r="GI27" s="120">
        <f t="shared" si="191"/>
        <v>7.6562499999999999E-3</v>
      </c>
      <c r="GJ27" s="120">
        <v>1</v>
      </c>
      <c r="GK27" s="120">
        <v>1</v>
      </c>
      <c r="GL27" s="120">
        <v>1</v>
      </c>
      <c r="GM27" s="120">
        <v>1</v>
      </c>
      <c r="GN27" s="120">
        <v>1</v>
      </c>
      <c r="GO27" s="120">
        <v>1</v>
      </c>
      <c r="GP27" s="120">
        <v>1</v>
      </c>
      <c r="GQ27" s="120">
        <v>1</v>
      </c>
      <c r="GR27" s="120">
        <f t="shared" si="127"/>
        <v>2.0408163265306123</v>
      </c>
      <c r="GS27" s="120">
        <f t="shared" si="128"/>
        <v>8.1632653061224492</v>
      </c>
      <c r="GT27" s="120">
        <f t="shared" si="129"/>
        <v>18.367346938775512</v>
      </c>
      <c r="GU27" s="120">
        <f t="shared" si="130"/>
        <v>32.653061224489797</v>
      </c>
      <c r="GV27" s="120">
        <f t="shared" si="131"/>
        <v>51.020408163265309</v>
      </c>
      <c r="GW27" s="120">
        <f t="shared" si="132"/>
        <v>73.469387755102048</v>
      </c>
      <c r="GX27" s="120">
        <f t="shared" si="133"/>
        <v>100</v>
      </c>
      <c r="GY27" s="120">
        <f t="shared" si="134"/>
        <v>130.61224489795919</v>
      </c>
      <c r="GZ27" s="120">
        <f t="shared" si="135"/>
        <v>0.49</v>
      </c>
      <c r="HA27" s="120">
        <f t="shared" si="136"/>
        <v>0.1225</v>
      </c>
      <c r="HB27" s="120">
        <f t="shared" si="137"/>
        <v>5.4444444444444441E-2</v>
      </c>
      <c r="HC27" s="120">
        <f t="shared" si="138"/>
        <v>3.0624999999999999E-2</v>
      </c>
      <c r="HD27" s="120">
        <f t="shared" si="139"/>
        <v>1.9599999999999999E-2</v>
      </c>
      <c r="HE27" s="120">
        <f t="shared" si="140"/>
        <v>1.361111111111111E-2</v>
      </c>
      <c r="HF27" s="120">
        <f t="shared" si="141"/>
        <v>0.01</v>
      </c>
      <c r="HG27" s="120">
        <f t="shared" si="142"/>
        <v>7.6562499999999999E-3</v>
      </c>
      <c r="HI27" s="120">
        <f t="shared" si="192"/>
        <v>2.6133333333333333</v>
      </c>
      <c r="HJ27" s="120">
        <f t="shared" si="192"/>
        <v>0.65333333333333332</v>
      </c>
      <c r="HK27" s="120">
        <f t="shared" si="192"/>
        <v>0.29037037037037039</v>
      </c>
      <c r="HL27" s="120">
        <f t="shared" si="192"/>
        <v>0.16333333333333333</v>
      </c>
      <c r="HM27" s="120">
        <f t="shared" si="192"/>
        <v>0.10453333333333334</v>
      </c>
      <c r="HN27" s="120">
        <f t="shared" si="192"/>
        <v>7.2592592592592597E-2</v>
      </c>
      <c r="HO27" s="120">
        <f t="shared" si="192"/>
        <v>5.3333333333333337E-2</v>
      </c>
      <c r="HP27" s="120">
        <f t="shared" si="192"/>
        <v>4.0833333333333333E-2</v>
      </c>
      <c r="HQ27" s="120">
        <f t="shared" si="193"/>
        <v>1.3333333333333333</v>
      </c>
      <c r="HR27" s="120">
        <f t="shared" si="193"/>
        <v>1.3333333333333333</v>
      </c>
      <c r="HS27" s="120">
        <f t="shared" si="193"/>
        <v>1.3333333333333333</v>
      </c>
      <c r="HT27" s="120">
        <f t="shared" si="193"/>
        <v>1.3333333333333333</v>
      </c>
      <c r="HU27" s="120">
        <f t="shared" si="193"/>
        <v>1.3333333333333333</v>
      </c>
      <c r="HV27" s="120">
        <f t="shared" si="193"/>
        <v>1.3333333333333333</v>
      </c>
      <c r="HW27" s="120">
        <f t="shared" si="193"/>
        <v>1.3333333333333333</v>
      </c>
      <c r="HX27" s="120">
        <f t="shared" si="193"/>
        <v>1.3333333333333333</v>
      </c>
      <c r="HY27" s="120">
        <f t="shared" si="145"/>
        <v>2.0408163265306123</v>
      </c>
      <c r="HZ27" s="120">
        <f t="shared" si="146"/>
        <v>8.1632653061224492</v>
      </c>
      <c r="IA27" s="120">
        <f t="shared" si="147"/>
        <v>18.367346938775512</v>
      </c>
      <c r="IB27" s="120">
        <f t="shared" si="148"/>
        <v>32.653061224489797</v>
      </c>
      <c r="IC27" s="120">
        <f t="shared" si="149"/>
        <v>51.020408163265309</v>
      </c>
      <c r="ID27" s="120">
        <f t="shared" si="150"/>
        <v>73.469387755102048</v>
      </c>
      <c r="IE27" s="120">
        <f t="shared" si="151"/>
        <v>100</v>
      </c>
      <c r="IF27" s="120">
        <f t="shared" si="152"/>
        <v>130.61224489795919</v>
      </c>
      <c r="IG27" s="120">
        <f t="shared" si="153"/>
        <v>0.65333333333333332</v>
      </c>
      <c r="IH27" s="120">
        <f t="shared" si="154"/>
        <v>0.16333333333333333</v>
      </c>
      <c r="II27" s="120">
        <f t="shared" si="155"/>
        <v>7.2592592592592597E-2</v>
      </c>
      <c r="IJ27" s="120">
        <f t="shared" si="156"/>
        <v>4.0833333333333333E-2</v>
      </c>
      <c r="IK27" s="120">
        <f t="shared" si="157"/>
        <v>2.6133333333333335E-2</v>
      </c>
      <c r="IL27" s="120">
        <f t="shared" si="158"/>
        <v>1.8148148148148149E-2</v>
      </c>
      <c r="IM27" s="120">
        <f t="shared" si="159"/>
        <v>1.3333333333333334E-2</v>
      </c>
      <c r="IN27" s="120">
        <f t="shared" si="160"/>
        <v>1.0208333333333333E-2</v>
      </c>
      <c r="IO27" s="11"/>
      <c r="IP27" s="120">
        <f t="shared" si="161"/>
        <v>0.36749999999999999</v>
      </c>
      <c r="IQ27" s="120">
        <f t="shared" si="194"/>
        <v>9.8000000000000004E-2</v>
      </c>
      <c r="IR27" s="120">
        <f t="shared" si="194"/>
        <v>4.9000000000000002E-2</v>
      </c>
      <c r="IS27" s="120">
        <f t="shared" si="194"/>
        <v>2.8823529411764706E-2</v>
      </c>
      <c r="IT27" s="120">
        <f t="shared" si="194"/>
        <v>1.8846153846153846E-2</v>
      </c>
      <c r="IU27" s="120">
        <f t="shared" si="194"/>
        <v>1.3243243243243243E-2</v>
      </c>
      <c r="IV27" s="120">
        <f t="shared" si="194"/>
        <v>9.7999999999999997E-3</v>
      </c>
      <c r="IW27" s="120">
        <f t="shared" si="194"/>
        <v>7.5384615384615382E-3</v>
      </c>
      <c r="IX27" s="120">
        <v>1</v>
      </c>
      <c r="IY27" s="120">
        <v>1</v>
      </c>
      <c r="IZ27" s="120">
        <v>1</v>
      </c>
      <c r="JA27" s="120">
        <v>1</v>
      </c>
      <c r="JB27" s="120">
        <v>1</v>
      </c>
      <c r="JC27" s="120">
        <v>1</v>
      </c>
      <c r="JD27" s="120">
        <v>1</v>
      </c>
      <c r="JE27" s="120">
        <v>1</v>
      </c>
      <c r="JF27" s="120">
        <f t="shared" si="163"/>
        <v>8.1632653061224492</v>
      </c>
      <c r="JG27" s="120">
        <f t="shared" si="195"/>
        <v>16.73469387755102</v>
      </c>
      <c r="JH27" s="120">
        <f t="shared" si="195"/>
        <v>27.755102040816325</v>
      </c>
      <c r="JI27" s="120">
        <f t="shared" si="195"/>
        <v>42.376950780312129</v>
      </c>
      <c r="JJ27" s="120">
        <f t="shared" si="195"/>
        <v>60.910518053375199</v>
      </c>
      <c r="JK27" s="120">
        <f t="shared" si="195"/>
        <v>83.452840595697751</v>
      </c>
      <c r="JL27" s="120">
        <f t="shared" si="195"/>
        <v>110.04081632653062</v>
      </c>
      <c r="JM27" s="120">
        <f t="shared" si="195"/>
        <v>140.69073783359497</v>
      </c>
      <c r="JN27" s="120">
        <f t="shared" si="165"/>
        <v>0.36749999999999999</v>
      </c>
      <c r="JO27" s="120">
        <f t="shared" si="166"/>
        <v>9.8000000000000004E-2</v>
      </c>
      <c r="JP27" s="120">
        <f t="shared" si="167"/>
        <v>4.9000000000000002E-2</v>
      </c>
      <c r="JQ27" s="120">
        <f t="shared" si="168"/>
        <v>2.8823529411764706E-2</v>
      </c>
      <c r="JR27" s="120">
        <f t="shared" si="169"/>
        <v>1.8846153846153846E-2</v>
      </c>
      <c r="JS27" s="120">
        <f t="shared" si="170"/>
        <v>1.3243243243243243E-2</v>
      </c>
      <c r="JT27" s="120">
        <f t="shared" si="171"/>
        <v>9.7999999999999997E-3</v>
      </c>
      <c r="JU27" s="120">
        <f t="shared" si="172"/>
        <v>7.5384615384615382E-3</v>
      </c>
      <c r="JW27" s="120">
        <f t="shared" si="173"/>
        <v>1.96</v>
      </c>
      <c r="JX27" s="120">
        <f t="shared" si="196"/>
        <v>0.52266666666666661</v>
      </c>
      <c r="JY27" s="120">
        <f t="shared" si="196"/>
        <v>0.26133333333333331</v>
      </c>
      <c r="JZ27" s="120">
        <f t="shared" si="196"/>
        <v>0.15372549019607842</v>
      </c>
      <c r="KA27" s="120">
        <f t="shared" si="196"/>
        <v>0.10051282051282051</v>
      </c>
      <c r="KB27" s="120">
        <f t="shared" si="196"/>
        <v>7.0630630630630631E-2</v>
      </c>
      <c r="KC27" s="120">
        <f t="shared" si="196"/>
        <v>5.226666666666667E-2</v>
      </c>
      <c r="KD27" s="120">
        <f t="shared" si="196"/>
        <v>4.0205128205128206E-2</v>
      </c>
      <c r="KE27" s="120">
        <f t="shared" si="197"/>
        <v>1.3333333333333333</v>
      </c>
      <c r="KF27" s="120">
        <f t="shared" si="197"/>
        <v>1.3333333333333333</v>
      </c>
      <c r="KG27" s="120">
        <f t="shared" si="197"/>
        <v>1.3333333333333333</v>
      </c>
      <c r="KH27" s="120">
        <f t="shared" si="197"/>
        <v>1.3333333333333333</v>
      </c>
      <c r="KI27" s="120">
        <f t="shared" si="197"/>
        <v>1.3333333333333333</v>
      </c>
      <c r="KJ27" s="120">
        <f t="shared" si="197"/>
        <v>1.3333333333333333</v>
      </c>
      <c r="KK27" s="120">
        <f t="shared" si="197"/>
        <v>1.3333333333333333</v>
      </c>
      <c r="KL27" s="120">
        <f t="shared" si="197"/>
        <v>1.3333333333333333</v>
      </c>
      <c r="KM27" s="120">
        <f t="shared" si="176"/>
        <v>8.1632653061224492</v>
      </c>
      <c r="KN27" s="120">
        <f t="shared" si="198"/>
        <v>16.73469387755102</v>
      </c>
      <c r="KO27" s="120">
        <f t="shared" si="198"/>
        <v>27.755102040816325</v>
      </c>
      <c r="KP27" s="120">
        <f t="shared" si="198"/>
        <v>42.376950780312129</v>
      </c>
      <c r="KQ27" s="120">
        <f t="shared" si="198"/>
        <v>60.910518053375199</v>
      </c>
      <c r="KR27" s="120">
        <f t="shared" si="198"/>
        <v>83.452840595697751</v>
      </c>
      <c r="KS27" s="120">
        <f t="shared" si="198"/>
        <v>110.04081632653062</v>
      </c>
      <c r="KT27" s="120">
        <f t="shared" si="198"/>
        <v>140.69073783359497</v>
      </c>
      <c r="KU27" s="120">
        <f t="shared" si="178"/>
        <v>0.49</v>
      </c>
      <c r="KV27" s="120">
        <f t="shared" si="179"/>
        <v>0.13066666666666665</v>
      </c>
      <c r="KW27" s="120">
        <f t="shared" si="180"/>
        <v>6.5333333333333327E-2</v>
      </c>
      <c r="KX27" s="120">
        <f t="shared" si="181"/>
        <v>3.8431372549019606E-2</v>
      </c>
      <c r="KY27" s="120">
        <f t="shared" si="182"/>
        <v>2.5128205128205128E-2</v>
      </c>
      <c r="KZ27" s="120">
        <f t="shared" si="183"/>
        <v>1.7657657657657658E-2</v>
      </c>
      <c r="LA27" s="120">
        <f t="shared" si="184"/>
        <v>1.3066666666666667E-2</v>
      </c>
      <c r="LB27" s="120">
        <f t="shared" si="185"/>
        <v>1.0051282051282051E-2</v>
      </c>
      <c r="LD27" s="11">
        <v>0.7</v>
      </c>
      <c r="LE27" s="18">
        <f t="shared" si="199"/>
        <v>7.3840650736234741</v>
      </c>
      <c r="LF27" s="18">
        <f t="shared" si="199"/>
        <v>5.9537048988567687</v>
      </c>
      <c r="LG27" s="18">
        <f t="shared" si="199"/>
        <v>4.995463808825094</v>
      </c>
      <c r="LH27" s="18">
        <f t="shared" si="199"/>
        <v>3.7965920023144295</v>
      </c>
      <c r="LI27" s="18">
        <f t="shared" si="199"/>
        <v>2.3174617115711889</v>
      </c>
      <c r="LJ27" s="18">
        <f t="shared" si="199"/>
        <v>1.2508461739844046</v>
      </c>
      <c r="LK27" s="18">
        <f t="shared" si="199"/>
        <v>1.0026069463917722</v>
      </c>
      <c r="LL27" s="18"/>
      <c r="LM27" s="11">
        <v>0.7</v>
      </c>
      <c r="LN27" s="18">
        <v>4.5795288307433788</v>
      </c>
      <c r="LO27" s="18">
        <v>3.9701327510972209</v>
      </c>
      <c r="LP27" s="18">
        <v>3.5022323061474108</v>
      </c>
      <c r="LQ27" s="18">
        <v>2.8368761987996427</v>
      </c>
      <c r="LR27" s="18">
        <v>2.0543540291744762</v>
      </c>
      <c r="LS27" s="18">
        <v>1.2353400551641611</v>
      </c>
      <c r="LT27" s="18">
        <v>1.0000528644080295</v>
      </c>
      <c r="LU27" s="18">
        <v>7.3840650736234741</v>
      </c>
      <c r="LV27" s="18">
        <v>5.9537048988567687</v>
      </c>
      <c r="LW27" s="18">
        <v>4.995463808825094</v>
      </c>
      <c r="LX27" s="18">
        <v>3.7965920023144295</v>
      </c>
      <c r="LY27" s="18">
        <v>2.3174617115711889</v>
      </c>
      <c r="LZ27" s="18">
        <v>1.2508461739844046</v>
      </c>
      <c r="MA27" s="18">
        <v>1.0026069463917722</v>
      </c>
      <c r="MB27" s="18">
        <v>10.571947347484484</v>
      </c>
      <c r="MC27" s="18">
        <v>7.4466523146068919</v>
      </c>
      <c r="MD27" s="18">
        <v>5.7597679334518102</v>
      </c>
      <c r="ME27" s="18">
        <v>3.9878865407303481</v>
      </c>
      <c r="MF27" s="18">
        <v>2.3880526899074717</v>
      </c>
      <c r="MG27" s="18">
        <v>1.2479948642698808</v>
      </c>
      <c r="MH27" s="18">
        <v>1.0004691508671308</v>
      </c>
      <c r="MI27" s="18">
        <v>12.845458716203854</v>
      </c>
      <c r="MJ27" s="18">
        <v>8.9310932904202485</v>
      </c>
      <c r="MK27" s="18">
        <v>6.8479319856256673</v>
      </c>
      <c r="ML27" s="18">
        <v>4.401492144471332</v>
      </c>
      <c r="MM27" s="18">
        <v>2.4503795254489962</v>
      </c>
      <c r="MN27" s="18">
        <v>1.2499717303965299</v>
      </c>
      <c r="MO27" s="18">
        <v>1.0000126254249304</v>
      </c>
      <c r="MP27" s="120"/>
      <c r="MQ27" s="120"/>
      <c r="MR27" s="120"/>
      <c r="MS27" s="120"/>
    </row>
    <row r="28" spans="2:357" s="4" customFormat="1" ht="13.8" x14ac:dyDescent="0.3">
      <c r="M28" s="6"/>
      <c r="N28" s="6"/>
      <c r="O28" s="6"/>
      <c r="P28" s="6"/>
      <c r="Q28" s="6"/>
      <c r="R28" s="6"/>
      <c r="S28" s="7"/>
      <c r="T28" s="6"/>
      <c r="U28" s="5"/>
      <c r="V28" s="5"/>
      <c r="X28" s="127">
        <v>7.5</v>
      </c>
      <c r="Y28" s="127">
        <v>10</v>
      </c>
      <c r="Z28" s="39">
        <f t="shared" si="2"/>
        <v>0.02</v>
      </c>
      <c r="AA28" s="39">
        <f t="shared" si="3"/>
        <v>10000000</v>
      </c>
      <c r="AB28" s="39">
        <f t="shared" si="4"/>
        <v>10000000</v>
      </c>
      <c r="AC28" s="98">
        <f t="shared" si="5"/>
        <v>3500000</v>
      </c>
      <c r="AD28" s="41">
        <f t="shared" si="6"/>
        <v>0.33</v>
      </c>
      <c r="AE28" s="41">
        <f t="shared" si="7"/>
        <v>0.33</v>
      </c>
      <c r="AF28" s="40">
        <f t="shared" si="8"/>
        <v>1.4999999999999999E-2</v>
      </c>
      <c r="AG28" s="39">
        <f t="shared" si="9"/>
        <v>10000000</v>
      </c>
      <c r="AH28" s="39">
        <f t="shared" si="10"/>
        <v>10000000</v>
      </c>
      <c r="AI28" s="98">
        <f t="shared" si="11"/>
        <v>3500000</v>
      </c>
      <c r="AJ28" s="41">
        <f t="shared" si="12"/>
        <v>0.33</v>
      </c>
      <c r="AK28" s="41">
        <f t="shared" si="13"/>
        <v>0.33</v>
      </c>
      <c r="AL28" s="41">
        <f t="shared" si="14"/>
        <v>0.15</v>
      </c>
      <c r="AM28" s="39">
        <f t="shared" si="15"/>
        <v>16000</v>
      </c>
      <c r="AN28" s="39">
        <f t="shared" si="16"/>
        <v>10000</v>
      </c>
      <c r="AO28" s="39">
        <f t="shared" si="17"/>
        <v>10000</v>
      </c>
      <c r="AP28" s="41">
        <f t="shared" si="18"/>
        <v>0.03</v>
      </c>
      <c r="AQ28" s="41">
        <f t="shared" si="19"/>
        <v>0.03</v>
      </c>
      <c r="AR28" s="4">
        <f t="shared" si="20"/>
        <v>0.16750000000000001</v>
      </c>
      <c r="AS28" s="11">
        <f t="shared" si="21"/>
        <v>0.75</v>
      </c>
      <c r="AT28" s="13">
        <f t="shared" si="22"/>
        <v>2698.7110633727179</v>
      </c>
      <c r="AU28" s="17">
        <f t="shared" si="187"/>
        <v>0.14240255159723011</v>
      </c>
      <c r="AV28" s="11">
        <f t="shared" si="23"/>
        <v>0.5714285714285714</v>
      </c>
      <c r="AW28" s="10">
        <f t="shared" si="24"/>
        <v>1</v>
      </c>
      <c r="AX28" s="10">
        <f t="shared" si="25"/>
        <v>0.8911</v>
      </c>
      <c r="AY28" s="10">
        <f t="shared" si="26"/>
        <v>224441.70126809561</v>
      </c>
      <c r="AZ28" s="10">
        <f t="shared" si="188"/>
        <v>1</v>
      </c>
      <c r="BA28" s="10">
        <f t="shared" si="27"/>
        <v>0.31188500000000002</v>
      </c>
      <c r="BB28" s="10">
        <f t="shared" si="28"/>
        <v>0.95377000000000001</v>
      </c>
      <c r="BC28" s="10">
        <f t="shared" si="29"/>
        <v>0.99909999999999999</v>
      </c>
      <c r="BD28" s="10">
        <f t="shared" si="30"/>
        <v>0.8911</v>
      </c>
      <c r="BE28" s="10">
        <f t="shared" si="31"/>
        <v>168331.27595107173</v>
      </c>
      <c r="BF28" s="10">
        <f t="shared" si="32"/>
        <v>1</v>
      </c>
      <c r="BG28" s="10">
        <f t="shared" si="33"/>
        <v>0.31188500000000002</v>
      </c>
      <c r="BH28" s="10">
        <f t="shared" si="34"/>
        <v>0.95377000000000001</v>
      </c>
      <c r="BI28" s="120">
        <f t="shared" si="189"/>
        <v>3</v>
      </c>
      <c r="BJ28" s="120">
        <f t="shared" si="200"/>
        <v>0.75</v>
      </c>
      <c r="BK28" s="120">
        <f t="shared" si="200"/>
        <v>0.33333333333333331</v>
      </c>
      <c r="BL28" s="120">
        <f t="shared" si="200"/>
        <v>0.1875</v>
      </c>
      <c r="BM28" s="120">
        <f t="shared" si="200"/>
        <v>0.12</v>
      </c>
      <c r="BN28" s="120">
        <f t="shared" si="200"/>
        <v>8.3333333333333329E-2</v>
      </c>
      <c r="BO28" s="120">
        <f t="shared" si="200"/>
        <v>6.1224489795918366E-2</v>
      </c>
      <c r="BP28" s="120">
        <f t="shared" si="200"/>
        <v>4.6875E-2</v>
      </c>
      <c r="BQ28" s="120">
        <f t="shared" si="200"/>
        <v>1.3333333333333333</v>
      </c>
      <c r="BR28" s="120">
        <f t="shared" si="200"/>
        <v>1.3333333333333333</v>
      </c>
      <c r="BS28" s="120">
        <f t="shared" si="200"/>
        <v>1.3333333333333333</v>
      </c>
      <c r="BT28" s="120">
        <f t="shared" si="200"/>
        <v>1.3333333333333333</v>
      </c>
      <c r="BU28" s="120">
        <f t="shared" si="200"/>
        <v>1.3333333333333333</v>
      </c>
      <c r="BV28" s="120">
        <f t="shared" si="200"/>
        <v>1.3333333333333333</v>
      </c>
      <c r="BW28" s="120">
        <f t="shared" si="200"/>
        <v>1.3333333333333333</v>
      </c>
      <c r="BX28" s="120">
        <f t="shared" si="200"/>
        <v>1.3333333333333333</v>
      </c>
      <c r="BY28" s="120">
        <f t="shared" si="200"/>
        <v>1.7777777777777777</v>
      </c>
      <c r="BZ28" s="120">
        <f t="shared" si="200"/>
        <v>7.1111111111111107</v>
      </c>
      <c r="CA28" s="120">
        <f t="shared" si="200"/>
        <v>16</v>
      </c>
      <c r="CB28" s="120">
        <f t="shared" si="200"/>
        <v>28.444444444444443</v>
      </c>
      <c r="CC28" s="120">
        <f t="shared" si="200"/>
        <v>44.444444444444443</v>
      </c>
      <c r="CD28" s="120">
        <f t="shared" si="200"/>
        <v>64</v>
      </c>
      <c r="CE28" s="120">
        <f t="shared" si="200"/>
        <v>87.111111111111114</v>
      </c>
      <c r="CF28" s="120">
        <f t="shared" si="200"/>
        <v>113.77777777777777</v>
      </c>
      <c r="CG28" s="120">
        <f t="shared" si="190"/>
        <v>0.75</v>
      </c>
      <c r="CH28" s="120">
        <f t="shared" si="36"/>
        <v>0.1875</v>
      </c>
      <c r="CI28" s="120">
        <f t="shared" si="36"/>
        <v>8.3333333333333329E-2</v>
      </c>
      <c r="CJ28" s="120">
        <f t="shared" si="36"/>
        <v>4.6875E-2</v>
      </c>
      <c r="CK28" s="120">
        <f t="shared" si="36"/>
        <v>0.03</v>
      </c>
      <c r="CL28" s="120">
        <f t="shared" si="36"/>
        <v>2.0833333333333332E-2</v>
      </c>
      <c r="CM28" s="120">
        <f t="shared" si="36"/>
        <v>1.5306122448979591E-2</v>
      </c>
      <c r="CN28" s="120">
        <f t="shared" si="36"/>
        <v>1.171875E-2</v>
      </c>
      <c r="CO28" s="94">
        <f t="shared" si="37"/>
        <v>6.7480866666666666</v>
      </c>
      <c r="CP28" s="94">
        <f t="shared" si="38"/>
        <v>13.744806666666666</v>
      </c>
      <c r="CQ28" s="94">
        <f t="shared" si="39"/>
        <v>25.406006666666666</v>
      </c>
      <c r="CR28" s="94">
        <f t="shared" si="40"/>
        <v>41.731686666666661</v>
      </c>
      <c r="CS28" s="94">
        <f t="shared" si="41"/>
        <v>62.721846666666664</v>
      </c>
      <c r="CT28" s="94">
        <f t="shared" si="42"/>
        <v>88.376486666666665</v>
      </c>
      <c r="CU28" s="94">
        <f t="shared" si="43"/>
        <v>118.69560666666666</v>
      </c>
      <c r="CV28" s="94">
        <f t="shared" si="44"/>
        <v>153.67920666666666</v>
      </c>
      <c r="CW28" s="94">
        <f t="shared" si="45"/>
        <v>6.7480866666666666</v>
      </c>
      <c r="CX28" s="94">
        <f t="shared" si="46"/>
        <v>13.744806666666666</v>
      </c>
      <c r="CY28" s="94">
        <f t="shared" si="47"/>
        <v>25.406006666666666</v>
      </c>
      <c r="CZ28" s="94">
        <f t="shared" si="48"/>
        <v>41.731686666666661</v>
      </c>
      <c r="DA28" s="94">
        <f t="shared" si="49"/>
        <v>62.721846666666664</v>
      </c>
      <c r="DB28" s="94">
        <f t="shared" si="50"/>
        <v>88.376486666666665</v>
      </c>
      <c r="DC28" s="94">
        <f t="shared" si="51"/>
        <v>118.69560666666666</v>
      </c>
      <c r="DD28" s="94">
        <f t="shared" si="52"/>
        <v>153.67920666666666</v>
      </c>
      <c r="DE28" s="11">
        <f t="shared" si="53"/>
        <v>7.3211644444444444</v>
      </c>
      <c r="DF28" s="11">
        <f t="shared" si="54"/>
        <v>10.404497777777777</v>
      </c>
      <c r="DG28" s="11">
        <f t="shared" si="55"/>
        <v>18.876719999999999</v>
      </c>
      <c r="DH28" s="11">
        <f t="shared" si="56"/>
        <v>31.17533111111111</v>
      </c>
      <c r="DI28" s="11">
        <f t="shared" si="57"/>
        <v>47.107831111111111</v>
      </c>
      <c r="DJ28" s="11">
        <f t="shared" si="58"/>
        <v>66.626720000000006</v>
      </c>
      <c r="DK28" s="11">
        <f t="shared" si="59"/>
        <v>89.715722267573696</v>
      </c>
      <c r="DL28" s="11">
        <f t="shared" si="60"/>
        <v>116.36803944444443</v>
      </c>
      <c r="DM28" s="94">
        <f t="shared" si="61"/>
        <v>7.3211644444444444</v>
      </c>
      <c r="DN28" s="94">
        <f t="shared" si="62"/>
        <v>10.404497777777777</v>
      </c>
      <c r="DO28" s="94">
        <f t="shared" si="63"/>
        <v>18.876719999999999</v>
      </c>
      <c r="DP28" s="94">
        <f t="shared" si="64"/>
        <v>31.17533111111111</v>
      </c>
      <c r="DQ28" s="94">
        <f t="shared" si="65"/>
        <v>47.107831111111111</v>
      </c>
      <c r="DR28" s="94">
        <f t="shared" si="66"/>
        <v>66.626720000000006</v>
      </c>
      <c r="DS28" s="94">
        <f t="shared" si="67"/>
        <v>89.715722267573696</v>
      </c>
      <c r="DT28" s="94">
        <f t="shared" si="68"/>
        <v>116.36803944444443</v>
      </c>
      <c r="DU28" s="94">
        <f t="shared" si="69"/>
        <v>6.760611229629629</v>
      </c>
      <c r="DV28" s="94">
        <f t="shared" si="70"/>
        <v>8.042805118518519</v>
      </c>
      <c r="DW28" s="94">
        <f t="shared" si="71"/>
        <v>11.565950488888888</v>
      </c>
      <c r="DX28" s="94">
        <f t="shared" si="72"/>
        <v>16.680286924074075</v>
      </c>
      <c r="DY28" s="94">
        <f t="shared" si="73"/>
        <v>23.305763940740739</v>
      </c>
      <c r="DZ28" s="94">
        <f t="shared" si="74"/>
        <v>31.422628822222226</v>
      </c>
      <c r="EA28" s="94">
        <f t="shared" si="75"/>
        <v>41.024113451851854</v>
      </c>
      <c r="EB28" s="94">
        <f t="shared" si="76"/>
        <v>52.107390708796295</v>
      </c>
      <c r="EC28" s="94">
        <f t="shared" si="77"/>
        <v>6.7606112296296299</v>
      </c>
      <c r="ED28" s="94">
        <f t="shared" si="78"/>
        <v>8.042805118518519</v>
      </c>
      <c r="EE28" s="94">
        <f t="shared" si="79"/>
        <v>11.565950488888888</v>
      </c>
      <c r="EF28" s="94">
        <f t="shared" si="80"/>
        <v>16.680286924074075</v>
      </c>
      <c r="EG28" s="94">
        <f t="shared" si="81"/>
        <v>23.305763940740743</v>
      </c>
      <c r="EH28" s="94">
        <f t="shared" si="82"/>
        <v>31.422628822222226</v>
      </c>
      <c r="EI28" s="94">
        <f t="shared" si="83"/>
        <v>41.024113451851854</v>
      </c>
      <c r="EJ28" s="94">
        <f t="shared" si="84"/>
        <v>52.107390708796295</v>
      </c>
      <c r="EK28" s="94">
        <f t="shared" si="85"/>
        <v>6.7606112296296299</v>
      </c>
      <c r="EL28" s="94">
        <f t="shared" si="86"/>
        <v>8.042805118518519</v>
      </c>
      <c r="EM28" s="94">
        <f t="shared" si="87"/>
        <v>11.565950488888888</v>
      </c>
      <c r="EN28" s="94">
        <f t="shared" si="88"/>
        <v>16.680286924074075</v>
      </c>
      <c r="EO28" s="94">
        <f t="shared" si="89"/>
        <v>23.305763940740743</v>
      </c>
      <c r="EP28" s="94">
        <f t="shared" si="90"/>
        <v>31.422628822222226</v>
      </c>
      <c r="EQ28" s="94">
        <f t="shared" si="91"/>
        <v>41.024113451851854</v>
      </c>
      <c r="ER28" s="94">
        <f t="shared" si="92"/>
        <v>52.107390708796295</v>
      </c>
      <c r="ES28" s="94">
        <f t="shared" si="93"/>
        <v>1</v>
      </c>
      <c r="ET28" s="94">
        <f t="shared" si="94"/>
        <v>1</v>
      </c>
      <c r="EU28" s="94">
        <f t="shared" si="95"/>
        <v>1</v>
      </c>
      <c r="EV28" s="94">
        <f t="shared" si="96"/>
        <v>1</v>
      </c>
      <c r="EW28" s="94">
        <f t="shared" si="97"/>
        <v>1</v>
      </c>
      <c r="EX28" s="94">
        <f t="shared" si="98"/>
        <v>1</v>
      </c>
      <c r="EY28" s="94">
        <f t="shared" si="99"/>
        <v>1</v>
      </c>
      <c r="EZ28" s="94">
        <f t="shared" si="100"/>
        <v>1</v>
      </c>
      <c r="FA28" s="94">
        <f t="shared" si="101"/>
        <v>1</v>
      </c>
      <c r="FB28" s="94">
        <f t="shared" si="102"/>
        <v>1</v>
      </c>
      <c r="FC28" s="94">
        <f t="shared" si="103"/>
        <v>1</v>
      </c>
      <c r="FD28" s="94">
        <f t="shared" si="104"/>
        <v>1</v>
      </c>
      <c r="FE28" s="94">
        <f t="shared" si="105"/>
        <v>1</v>
      </c>
      <c r="FF28" s="94">
        <f t="shared" si="106"/>
        <v>1</v>
      </c>
      <c r="FG28" s="94">
        <f t="shared" si="107"/>
        <v>1</v>
      </c>
      <c r="FH28" s="94">
        <f t="shared" si="108"/>
        <v>1</v>
      </c>
      <c r="FI28" s="94">
        <f t="shared" si="109"/>
        <v>1</v>
      </c>
      <c r="FJ28" s="94">
        <f t="shared" si="110"/>
        <v>1</v>
      </c>
      <c r="FK28" s="94">
        <f t="shared" si="111"/>
        <v>1</v>
      </c>
      <c r="FL28" s="94">
        <f t="shared" si="112"/>
        <v>1</v>
      </c>
      <c r="FM28" s="94">
        <f t="shared" si="113"/>
        <v>1</v>
      </c>
      <c r="FN28" s="94">
        <f t="shared" si="114"/>
        <v>1</v>
      </c>
      <c r="FO28" s="94">
        <f t="shared" si="115"/>
        <v>1</v>
      </c>
      <c r="FP28" s="94">
        <f t="shared" si="116"/>
        <v>1</v>
      </c>
      <c r="FQ28" s="114">
        <f t="shared" si="117"/>
        <v>4.4630128526015751</v>
      </c>
      <c r="FR28" s="114">
        <f t="shared" si="118"/>
        <v>4.6139319733960651</v>
      </c>
      <c r="FS28" s="114">
        <f t="shared" si="119"/>
        <v>5.420619021588589</v>
      </c>
      <c r="FT28" s="114">
        <f t="shared" si="120"/>
        <v>5.9485635095940372</v>
      </c>
      <c r="FU28" s="114">
        <f t="shared" si="121"/>
        <v>6.2702589880608199</v>
      </c>
      <c r="FV28" s="114">
        <f t="shared" si="122"/>
        <v>6.4722665922367559</v>
      </c>
      <c r="FW28" s="114">
        <f t="shared" si="123"/>
        <v>6.6049246071493641</v>
      </c>
      <c r="FX28" s="114">
        <f t="shared" si="124"/>
        <v>6.6958316542588525</v>
      </c>
      <c r="FY28" s="89"/>
      <c r="FZ28" s="89">
        <f t="shared" si="125"/>
        <v>4.4630128526015751</v>
      </c>
      <c r="GB28" s="120">
        <f t="shared" si="191"/>
        <v>0.5625</v>
      </c>
      <c r="GC28" s="120">
        <f t="shared" si="191"/>
        <v>0.140625</v>
      </c>
      <c r="GD28" s="120">
        <f t="shared" si="191"/>
        <v>6.25E-2</v>
      </c>
      <c r="GE28" s="120">
        <f t="shared" si="191"/>
        <v>3.515625E-2</v>
      </c>
      <c r="GF28" s="120">
        <f t="shared" si="191"/>
        <v>2.2499999999999999E-2</v>
      </c>
      <c r="GG28" s="120">
        <f t="shared" si="191"/>
        <v>1.5625E-2</v>
      </c>
      <c r="GH28" s="120">
        <f t="shared" si="191"/>
        <v>1.1479591836734694E-2</v>
      </c>
      <c r="GI28" s="120">
        <f t="shared" si="191"/>
        <v>8.7890625E-3</v>
      </c>
      <c r="GJ28" s="120">
        <v>1</v>
      </c>
      <c r="GK28" s="120">
        <v>1</v>
      </c>
      <c r="GL28" s="120">
        <v>1</v>
      </c>
      <c r="GM28" s="120">
        <v>1</v>
      </c>
      <c r="GN28" s="120">
        <v>1</v>
      </c>
      <c r="GO28" s="120">
        <v>1</v>
      </c>
      <c r="GP28" s="120">
        <v>1</v>
      </c>
      <c r="GQ28" s="120">
        <v>1</v>
      </c>
      <c r="GR28" s="120">
        <f t="shared" si="127"/>
        <v>1.7777777777777777</v>
      </c>
      <c r="GS28" s="120">
        <f t="shared" si="128"/>
        <v>7.1111111111111107</v>
      </c>
      <c r="GT28" s="120">
        <f t="shared" si="129"/>
        <v>16</v>
      </c>
      <c r="GU28" s="120">
        <f t="shared" si="130"/>
        <v>28.444444444444443</v>
      </c>
      <c r="GV28" s="120">
        <f t="shared" si="131"/>
        <v>44.444444444444443</v>
      </c>
      <c r="GW28" s="120">
        <f t="shared" si="132"/>
        <v>64</v>
      </c>
      <c r="GX28" s="120">
        <f t="shared" si="133"/>
        <v>87.111111111111114</v>
      </c>
      <c r="GY28" s="120">
        <f t="shared" si="134"/>
        <v>113.77777777777777</v>
      </c>
      <c r="GZ28" s="120">
        <f t="shared" si="135"/>
        <v>0.5625</v>
      </c>
      <c r="HA28" s="120">
        <f t="shared" si="136"/>
        <v>0.140625</v>
      </c>
      <c r="HB28" s="120">
        <f t="shared" si="137"/>
        <v>6.25E-2</v>
      </c>
      <c r="HC28" s="120">
        <f t="shared" si="138"/>
        <v>3.515625E-2</v>
      </c>
      <c r="HD28" s="120">
        <f t="shared" si="139"/>
        <v>2.2499999999999999E-2</v>
      </c>
      <c r="HE28" s="120">
        <f t="shared" si="140"/>
        <v>1.5625E-2</v>
      </c>
      <c r="HF28" s="120">
        <f t="shared" si="141"/>
        <v>1.1479591836734694E-2</v>
      </c>
      <c r="HG28" s="120">
        <f t="shared" si="142"/>
        <v>8.7890625E-3</v>
      </c>
      <c r="HI28" s="120">
        <f t="shared" si="192"/>
        <v>3</v>
      </c>
      <c r="HJ28" s="120">
        <f t="shared" si="192"/>
        <v>0.75</v>
      </c>
      <c r="HK28" s="120">
        <f t="shared" si="192"/>
        <v>0.33333333333333331</v>
      </c>
      <c r="HL28" s="120">
        <f t="shared" si="192"/>
        <v>0.1875</v>
      </c>
      <c r="HM28" s="120">
        <f t="shared" si="192"/>
        <v>0.12</v>
      </c>
      <c r="HN28" s="120">
        <f t="shared" si="192"/>
        <v>8.3333333333333329E-2</v>
      </c>
      <c r="HO28" s="120">
        <f t="shared" si="192"/>
        <v>6.1224489795918366E-2</v>
      </c>
      <c r="HP28" s="120">
        <f t="shared" si="192"/>
        <v>4.6875E-2</v>
      </c>
      <c r="HQ28" s="120">
        <f t="shared" si="193"/>
        <v>1.3333333333333333</v>
      </c>
      <c r="HR28" s="120">
        <f t="shared" si="193"/>
        <v>1.3333333333333333</v>
      </c>
      <c r="HS28" s="120">
        <f t="shared" si="193"/>
        <v>1.3333333333333333</v>
      </c>
      <c r="HT28" s="120">
        <f t="shared" si="193"/>
        <v>1.3333333333333333</v>
      </c>
      <c r="HU28" s="120">
        <f t="shared" si="193"/>
        <v>1.3333333333333333</v>
      </c>
      <c r="HV28" s="120">
        <f t="shared" si="193"/>
        <v>1.3333333333333333</v>
      </c>
      <c r="HW28" s="120">
        <f t="shared" si="193"/>
        <v>1.3333333333333333</v>
      </c>
      <c r="HX28" s="120">
        <f t="shared" si="193"/>
        <v>1.3333333333333333</v>
      </c>
      <c r="HY28" s="120">
        <f t="shared" si="145"/>
        <v>1.7777777777777777</v>
      </c>
      <c r="HZ28" s="120">
        <f t="shared" si="146"/>
        <v>7.1111111111111107</v>
      </c>
      <c r="IA28" s="120">
        <f t="shared" si="147"/>
        <v>16</v>
      </c>
      <c r="IB28" s="120">
        <f t="shared" si="148"/>
        <v>28.444444444444443</v>
      </c>
      <c r="IC28" s="120">
        <f t="shared" si="149"/>
        <v>44.444444444444443</v>
      </c>
      <c r="ID28" s="120">
        <f t="shared" si="150"/>
        <v>64</v>
      </c>
      <c r="IE28" s="120">
        <f t="shared" si="151"/>
        <v>87.111111111111114</v>
      </c>
      <c r="IF28" s="120">
        <f t="shared" si="152"/>
        <v>113.77777777777777</v>
      </c>
      <c r="IG28" s="120">
        <f t="shared" si="153"/>
        <v>0.75</v>
      </c>
      <c r="IH28" s="120">
        <f t="shared" si="154"/>
        <v>0.1875</v>
      </c>
      <c r="II28" s="120">
        <f t="shared" si="155"/>
        <v>8.3333333333333329E-2</v>
      </c>
      <c r="IJ28" s="120">
        <f t="shared" si="156"/>
        <v>4.6875E-2</v>
      </c>
      <c r="IK28" s="120">
        <f t="shared" si="157"/>
        <v>0.03</v>
      </c>
      <c r="IL28" s="120">
        <f t="shared" si="158"/>
        <v>2.0833333333333332E-2</v>
      </c>
      <c r="IM28" s="120">
        <f t="shared" si="159"/>
        <v>1.5306122448979591E-2</v>
      </c>
      <c r="IN28" s="120">
        <f t="shared" si="160"/>
        <v>1.171875E-2</v>
      </c>
      <c r="IO28" s="10"/>
      <c r="IP28" s="120">
        <f t="shared" si="161"/>
        <v>0.421875</v>
      </c>
      <c r="IQ28" s="120">
        <f t="shared" si="194"/>
        <v>0.1125</v>
      </c>
      <c r="IR28" s="120">
        <f t="shared" si="194"/>
        <v>5.6250000000000001E-2</v>
      </c>
      <c r="IS28" s="120">
        <f t="shared" si="194"/>
        <v>3.3088235294117647E-2</v>
      </c>
      <c r="IT28" s="120">
        <f t="shared" si="194"/>
        <v>2.1634615384615384E-2</v>
      </c>
      <c r="IU28" s="120">
        <f t="shared" si="194"/>
        <v>1.5202702702702704E-2</v>
      </c>
      <c r="IV28" s="120">
        <f t="shared" si="194"/>
        <v>1.125E-2</v>
      </c>
      <c r="IW28" s="120">
        <f t="shared" si="194"/>
        <v>8.6538461538461543E-3</v>
      </c>
      <c r="IX28" s="120">
        <v>1</v>
      </c>
      <c r="IY28" s="120">
        <v>1</v>
      </c>
      <c r="IZ28" s="120">
        <v>1</v>
      </c>
      <c r="JA28" s="120">
        <v>1</v>
      </c>
      <c r="JB28" s="120">
        <v>1</v>
      </c>
      <c r="JC28" s="120">
        <v>1</v>
      </c>
      <c r="JD28" s="120">
        <v>1</v>
      </c>
      <c r="JE28" s="120">
        <v>1</v>
      </c>
      <c r="JF28" s="120">
        <f t="shared" si="163"/>
        <v>7.1111111111111107</v>
      </c>
      <c r="JG28" s="120">
        <f t="shared" si="195"/>
        <v>14.577777777777776</v>
      </c>
      <c r="JH28" s="120">
        <f t="shared" si="195"/>
        <v>24.177777777777777</v>
      </c>
      <c r="JI28" s="120">
        <f t="shared" si="195"/>
        <v>36.915032679738559</v>
      </c>
      <c r="JJ28" s="120">
        <f t="shared" si="195"/>
        <v>53.059829059829056</v>
      </c>
      <c r="JK28" s="120">
        <f t="shared" si="195"/>
        <v>72.696696696696691</v>
      </c>
      <c r="JL28" s="120">
        <f t="shared" si="195"/>
        <v>95.85777777777777</v>
      </c>
      <c r="JM28" s="120">
        <f t="shared" si="195"/>
        <v>122.55726495726495</v>
      </c>
      <c r="JN28" s="120">
        <f t="shared" si="165"/>
        <v>0.421875</v>
      </c>
      <c r="JO28" s="120">
        <f t="shared" si="166"/>
        <v>0.1125</v>
      </c>
      <c r="JP28" s="120">
        <f t="shared" si="167"/>
        <v>5.6250000000000001E-2</v>
      </c>
      <c r="JQ28" s="120">
        <f t="shared" si="168"/>
        <v>3.3088235294117647E-2</v>
      </c>
      <c r="JR28" s="120">
        <f t="shared" si="169"/>
        <v>2.1634615384615384E-2</v>
      </c>
      <c r="JS28" s="120">
        <f t="shared" si="170"/>
        <v>1.5202702702702704E-2</v>
      </c>
      <c r="JT28" s="120">
        <f t="shared" si="171"/>
        <v>1.125E-2</v>
      </c>
      <c r="JU28" s="120">
        <f t="shared" si="172"/>
        <v>8.6538461538461543E-3</v>
      </c>
      <c r="JW28" s="120">
        <f t="shared" si="173"/>
        <v>2.25</v>
      </c>
      <c r="JX28" s="120">
        <f t="shared" si="196"/>
        <v>0.6</v>
      </c>
      <c r="JY28" s="120">
        <f t="shared" si="196"/>
        <v>0.3</v>
      </c>
      <c r="JZ28" s="120">
        <f t="shared" si="196"/>
        <v>0.17647058823529413</v>
      </c>
      <c r="KA28" s="120">
        <f t="shared" si="196"/>
        <v>0.11538461538461539</v>
      </c>
      <c r="KB28" s="120">
        <f t="shared" si="196"/>
        <v>8.1081081081081086E-2</v>
      </c>
      <c r="KC28" s="120">
        <f t="shared" si="196"/>
        <v>0.06</v>
      </c>
      <c r="KD28" s="120">
        <f t="shared" si="196"/>
        <v>4.6153846153846156E-2</v>
      </c>
      <c r="KE28" s="120">
        <f t="shared" si="197"/>
        <v>1.3333333333333333</v>
      </c>
      <c r="KF28" s="120">
        <f t="shared" si="197"/>
        <v>1.3333333333333333</v>
      </c>
      <c r="KG28" s="120">
        <f t="shared" si="197"/>
        <v>1.3333333333333333</v>
      </c>
      <c r="KH28" s="120">
        <f t="shared" si="197"/>
        <v>1.3333333333333333</v>
      </c>
      <c r="KI28" s="120">
        <f t="shared" si="197"/>
        <v>1.3333333333333333</v>
      </c>
      <c r="KJ28" s="120">
        <f t="shared" si="197"/>
        <v>1.3333333333333333</v>
      </c>
      <c r="KK28" s="120">
        <f t="shared" si="197"/>
        <v>1.3333333333333333</v>
      </c>
      <c r="KL28" s="120">
        <f t="shared" si="197"/>
        <v>1.3333333333333333</v>
      </c>
      <c r="KM28" s="120">
        <f t="shared" si="176"/>
        <v>7.1111111111111107</v>
      </c>
      <c r="KN28" s="120">
        <f t="shared" si="198"/>
        <v>14.577777777777776</v>
      </c>
      <c r="KO28" s="120">
        <f t="shared" si="198"/>
        <v>24.177777777777777</v>
      </c>
      <c r="KP28" s="120">
        <f t="shared" si="198"/>
        <v>36.915032679738559</v>
      </c>
      <c r="KQ28" s="120">
        <f t="shared" si="198"/>
        <v>53.059829059829056</v>
      </c>
      <c r="KR28" s="120">
        <f t="shared" si="198"/>
        <v>72.696696696696691</v>
      </c>
      <c r="KS28" s="120">
        <f t="shared" si="198"/>
        <v>95.85777777777777</v>
      </c>
      <c r="KT28" s="120">
        <f t="shared" si="198"/>
        <v>122.55726495726495</v>
      </c>
      <c r="KU28" s="120">
        <f t="shared" si="178"/>
        <v>0.5625</v>
      </c>
      <c r="KV28" s="120">
        <f t="shared" si="179"/>
        <v>0.15</v>
      </c>
      <c r="KW28" s="120">
        <f t="shared" si="180"/>
        <v>7.4999999999999997E-2</v>
      </c>
      <c r="KX28" s="120">
        <f t="shared" si="181"/>
        <v>4.4117647058823532E-2</v>
      </c>
      <c r="KY28" s="120">
        <f t="shared" si="182"/>
        <v>2.8846153846153848E-2</v>
      </c>
      <c r="KZ28" s="120">
        <f t="shared" si="183"/>
        <v>2.0270270270270271E-2</v>
      </c>
      <c r="LA28" s="120">
        <f t="shared" si="184"/>
        <v>1.4999999999999999E-2</v>
      </c>
      <c r="LB28" s="120">
        <f t="shared" si="185"/>
        <v>1.1538461538461539E-2</v>
      </c>
      <c r="LD28" s="11">
        <v>0.75</v>
      </c>
      <c r="LE28" s="18">
        <f t="shared" si="199"/>
        <v>7.5077474672393123</v>
      </c>
      <c r="LF28" s="18">
        <f t="shared" si="199"/>
        <v>6.0905848936158309</v>
      </c>
      <c r="LG28" s="18">
        <f t="shared" si="199"/>
        <v>5.1317295005559407</v>
      </c>
      <c r="LH28" s="18">
        <f t="shared" si="199"/>
        <v>3.7894926928728165</v>
      </c>
      <c r="LI28" s="18">
        <f t="shared" si="199"/>
        <v>2.3109071363469669</v>
      </c>
      <c r="LJ28" s="18">
        <f t="shared" si="199"/>
        <v>1.2510022597978572</v>
      </c>
      <c r="LK28" s="18">
        <f t="shared" si="199"/>
        <v>1.0030044238387719</v>
      </c>
      <c r="LL28" s="18"/>
      <c r="LM28" s="11">
        <v>0.75</v>
      </c>
      <c r="LN28" s="18">
        <v>4.389164398408675</v>
      </c>
      <c r="LO28" s="18">
        <v>3.8491724041444013</v>
      </c>
      <c r="LP28" s="18">
        <v>3.4259953518460784</v>
      </c>
      <c r="LQ28" s="18">
        <v>2.8109891313658184</v>
      </c>
      <c r="LR28" s="18">
        <v>2.0670262471265475</v>
      </c>
      <c r="LS28" s="18">
        <v>1.2362101080739769</v>
      </c>
      <c r="LT28" s="18">
        <v>1.0000719107624041</v>
      </c>
      <c r="LU28" s="18">
        <v>7.5077474672393123</v>
      </c>
      <c r="LV28" s="18">
        <v>6.0905848936158309</v>
      </c>
      <c r="LW28" s="18">
        <v>5.1317295005559407</v>
      </c>
      <c r="LX28" s="18">
        <v>3.7894926928728165</v>
      </c>
      <c r="LY28" s="18">
        <v>2.3109071363469669</v>
      </c>
      <c r="LZ28" s="18">
        <v>1.2510022597978572</v>
      </c>
      <c r="MA28" s="18">
        <v>1.0030044238387719</v>
      </c>
      <c r="MB28" s="18">
        <v>9.5760141336911779</v>
      </c>
      <c r="MC28" s="18">
        <v>7.0018171309177273</v>
      </c>
      <c r="MD28" s="18">
        <v>5.5293987107065812</v>
      </c>
      <c r="ME28" s="18">
        <v>3.9151513726120721</v>
      </c>
      <c r="MF28" s="18">
        <v>2.3750807404951484</v>
      </c>
      <c r="MG28" s="18">
        <v>1.2477476042150721</v>
      </c>
      <c r="MH28" s="18">
        <v>1.0005474100444633</v>
      </c>
      <c r="MI28" s="18">
        <v>12.085123994314095</v>
      </c>
      <c r="MJ28" s="18">
        <v>8.6859566137162343</v>
      </c>
      <c r="MK28" s="18">
        <v>6.7792897566120311</v>
      </c>
      <c r="ML28" s="18">
        <v>4.3479343351420905</v>
      </c>
      <c r="MM28" s="18">
        <v>2.4452826380854384</v>
      </c>
      <c r="MN28" s="18">
        <v>1.2499717303965299</v>
      </c>
      <c r="MO28" s="18">
        <v>1.0000126254249304</v>
      </c>
      <c r="MP28" s="120"/>
      <c r="MQ28" s="120"/>
      <c r="MR28" s="120"/>
      <c r="MS28" s="120"/>
    </row>
    <row r="29" spans="2:357" s="4" customFormat="1" ht="13.8" x14ac:dyDescent="0.3">
      <c r="B29" s="16" t="s">
        <v>60</v>
      </c>
      <c r="C29" s="132">
        <f>AU14</f>
        <v>0.14240255159723011</v>
      </c>
      <c r="M29" s="6"/>
      <c r="N29" s="6"/>
      <c r="O29" s="6"/>
      <c r="P29" s="6"/>
      <c r="Q29" s="6"/>
      <c r="R29" s="6"/>
      <c r="S29" s="7"/>
      <c r="T29" s="6"/>
      <c r="U29" s="5"/>
      <c r="V29" s="5"/>
      <c r="X29" s="127">
        <v>8</v>
      </c>
      <c r="Y29" s="127">
        <v>10</v>
      </c>
      <c r="Z29" s="39">
        <f t="shared" si="2"/>
        <v>0.02</v>
      </c>
      <c r="AA29" s="39">
        <f t="shared" si="3"/>
        <v>10000000</v>
      </c>
      <c r="AB29" s="39">
        <f t="shared" si="4"/>
        <v>10000000</v>
      </c>
      <c r="AC29" s="98">
        <f t="shared" si="5"/>
        <v>3500000</v>
      </c>
      <c r="AD29" s="41">
        <f t="shared" si="6"/>
        <v>0.33</v>
      </c>
      <c r="AE29" s="41">
        <f t="shared" si="7"/>
        <v>0.33</v>
      </c>
      <c r="AF29" s="40">
        <f t="shared" si="8"/>
        <v>1.4999999999999999E-2</v>
      </c>
      <c r="AG29" s="39">
        <f t="shared" si="9"/>
        <v>10000000</v>
      </c>
      <c r="AH29" s="39">
        <f t="shared" si="10"/>
        <v>10000000</v>
      </c>
      <c r="AI29" s="98">
        <f t="shared" si="11"/>
        <v>3500000</v>
      </c>
      <c r="AJ29" s="41">
        <f t="shared" si="12"/>
        <v>0.33</v>
      </c>
      <c r="AK29" s="41">
        <f t="shared" si="13"/>
        <v>0.33</v>
      </c>
      <c r="AL29" s="41">
        <f t="shared" si="14"/>
        <v>0.15</v>
      </c>
      <c r="AM29" s="39">
        <f t="shared" si="15"/>
        <v>16000</v>
      </c>
      <c r="AN29" s="39">
        <f t="shared" si="16"/>
        <v>10000</v>
      </c>
      <c r="AO29" s="39">
        <f t="shared" si="17"/>
        <v>10000</v>
      </c>
      <c r="AP29" s="41">
        <f t="shared" si="18"/>
        <v>0.03</v>
      </c>
      <c r="AQ29" s="41">
        <f t="shared" si="19"/>
        <v>0.03</v>
      </c>
      <c r="AR29" s="4">
        <f t="shared" si="20"/>
        <v>0.16750000000000001</v>
      </c>
      <c r="AS29" s="11">
        <f t="shared" si="21"/>
        <v>0.8</v>
      </c>
      <c r="AT29" s="13">
        <f t="shared" si="22"/>
        <v>2698.7110633727179</v>
      </c>
      <c r="AU29" s="17">
        <f t="shared" si="187"/>
        <v>0.14240255159723011</v>
      </c>
      <c r="AV29" s="11">
        <f t="shared" si="23"/>
        <v>0.5714285714285714</v>
      </c>
      <c r="AW29" s="10">
        <f t="shared" si="24"/>
        <v>1</v>
      </c>
      <c r="AX29" s="10">
        <f t="shared" si="25"/>
        <v>0.8911</v>
      </c>
      <c r="AY29" s="10">
        <f t="shared" si="26"/>
        <v>224441.70126809561</v>
      </c>
      <c r="AZ29" s="10">
        <f t="shared" si="188"/>
        <v>1</v>
      </c>
      <c r="BA29" s="10">
        <f t="shared" si="27"/>
        <v>0.31188500000000002</v>
      </c>
      <c r="BB29" s="10">
        <f t="shared" si="28"/>
        <v>0.95377000000000001</v>
      </c>
      <c r="BC29" s="10">
        <f t="shared" si="29"/>
        <v>0.99909999999999999</v>
      </c>
      <c r="BD29" s="10">
        <f t="shared" si="30"/>
        <v>0.8911</v>
      </c>
      <c r="BE29" s="10">
        <f t="shared" si="31"/>
        <v>168331.27595107173</v>
      </c>
      <c r="BF29" s="10">
        <f t="shared" si="32"/>
        <v>1</v>
      </c>
      <c r="BG29" s="10">
        <f t="shared" si="33"/>
        <v>0.31188500000000002</v>
      </c>
      <c r="BH29" s="10">
        <f t="shared" si="34"/>
        <v>0.95377000000000001</v>
      </c>
      <c r="BI29" s="120">
        <f t="shared" si="189"/>
        <v>3.4133333333333336</v>
      </c>
      <c r="BJ29" s="120">
        <f t="shared" si="200"/>
        <v>0.85333333333333339</v>
      </c>
      <c r="BK29" s="120">
        <f t="shared" si="200"/>
        <v>0.37925925925925924</v>
      </c>
      <c r="BL29" s="120">
        <f t="shared" si="200"/>
        <v>0.21333333333333335</v>
      </c>
      <c r="BM29" s="120">
        <f t="shared" si="200"/>
        <v>0.13653333333333334</v>
      </c>
      <c r="BN29" s="120">
        <f t="shared" si="200"/>
        <v>9.481481481481481E-2</v>
      </c>
      <c r="BO29" s="120">
        <f t="shared" si="200"/>
        <v>6.9659863945578229E-2</v>
      </c>
      <c r="BP29" s="120">
        <f t="shared" si="200"/>
        <v>5.3333333333333337E-2</v>
      </c>
      <c r="BQ29" s="120">
        <f t="shared" si="200"/>
        <v>1.3333333333333333</v>
      </c>
      <c r="BR29" s="120">
        <f t="shared" si="200"/>
        <v>1.3333333333333333</v>
      </c>
      <c r="BS29" s="120">
        <f t="shared" si="200"/>
        <v>1.3333333333333333</v>
      </c>
      <c r="BT29" s="120">
        <f t="shared" si="200"/>
        <v>1.3333333333333333</v>
      </c>
      <c r="BU29" s="120">
        <f t="shared" si="200"/>
        <v>1.3333333333333333</v>
      </c>
      <c r="BV29" s="120">
        <f t="shared" si="200"/>
        <v>1.3333333333333333</v>
      </c>
      <c r="BW29" s="120">
        <f t="shared" si="200"/>
        <v>1.3333333333333333</v>
      </c>
      <c r="BX29" s="120">
        <f t="shared" si="200"/>
        <v>1.3333333333333333</v>
      </c>
      <c r="BY29" s="120">
        <f t="shared" si="200"/>
        <v>1.5625</v>
      </c>
      <c r="BZ29" s="120">
        <f t="shared" si="200"/>
        <v>6.25</v>
      </c>
      <c r="CA29" s="120">
        <f t="shared" si="200"/>
        <v>14.0625</v>
      </c>
      <c r="CB29" s="120">
        <f t="shared" si="200"/>
        <v>25</v>
      </c>
      <c r="CC29" s="120">
        <f t="shared" si="200"/>
        <v>39.0625</v>
      </c>
      <c r="CD29" s="120">
        <f t="shared" si="200"/>
        <v>56.25</v>
      </c>
      <c r="CE29" s="120">
        <f t="shared" si="200"/>
        <v>76.5625</v>
      </c>
      <c r="CF29" s="120">
        <f t="shared" si="200"/>
        <v>100</v>
      </c>
      <c r="CG29" s="120">
        <f t="shared" si="190"/>
        <v>0.85333333333333339</v>
      </c>
      <c r="CH29" s="120">
        <f t="shared" si="36"/>
        <v>0.21333333333333335</v>
      </c>
      <c r="CI29" s="120">
        <f t="shared" si="36"/>
        <v>9.481481481481481E-2</v>
      </c>
      <c r="CJ29" s="120">
        <f t="shared" si="36"/>
        <v>5.3333333333333337E-2</v>
      </c>
      <c r="CK29" s="120">
        <f t="shared" si="36"/>
        <v>3.4133333333333335E-2</v>
      </c>
      <c r="CL29" s="120">
        <f t="shared" si="36"/>
        <v>2.3703703703703703E-2</v>
      </c>
      <c r="CM29" s="120">
        <f t="shared" si="36"/>
        <v>1.7414965986394557E-2</v>
      </c>
      <c r="CN29" s="120">
        <f t="shared" si="36"/>
        <v>1.3333333333333334E-2</v>
      </c>
      <c r="CO29" s="94">
        <f t="shared" si="37"/>
        <v>6.4656669791666666</v>
      </c>
      <c r="CP29" s="94">
        <f t="shared" si="38"/>
        <v>12.615127916666667</v>
      </c>
      <c r="CQ29" s="94">
        <f t="shared" si="39"/>
        <v>22.864229479166667</v>
      </c>
      <c r="CR29" s="94">
        <f t="shared" si="40"/>
        <v>37.212971666666668</v>
      </c>
      <c r="CS29" s="94">
        <f t="shared" si="41"/>
        <v>55.661354479166668</v>
      </c>
      <c r="CT29" s="94">
        <f t="shared" si="42"/>
        <v>78.209377916666668</v>
      </c>
      <c r="CU29" s="94">
        <f t="shared" si="43"/>
        <v>104.85704197916667</v>
      </c>
      <c r="CV29" s="94">
        <f t="shared" si="44"/>
        <v>135.60434666666666</v>
      </c>
      <c r="CW29" s="94">
        <f t="shared" si="45"/>
        <v>6.4656669791666666</v>
      </c>
      <c r="CX29" s="94">
        <f t="shared" si="46"/>
        <v>12.615127916666667</v>
      </c>
      <c r="CY29" s="94">
        <f t="shared" si="47"/>
        <v>22.864229479166667</v>
      </c>
      <c r="CZ29" s="94">
        <f t="shared" si="48"/>
        <v>37.212971666666668</v>
      </c>
      <c r="DA29" s="94">
        <f t="shared" si="49"/>
        <v>55.661354479166668</v>
      </c>
      <c r="DB29" s="94">
        <f t="shared" si="50"/>
        <v>78.209377916666668</v>
      </c>
      <c r="DC29" s="94">
        <f t="shared" si="51"/>
        <v>104.85704197916667</v>
      </c>
      <c r="DD29" s="94">
        <f t="shared" si="52"/>
        <v>135.60434666666666</v>
      </c>
      <c r="DE29" s="11">
        <f t="shared" si="53"/>
        <v>7.5192200000000007</v>
      </c>
      <c r="DF29" s="11">
        <f t="shared" si="54"/>
        <v>9.6467200000000002</v>
      </c>
      <c r="DG29" s="11">
        <f t="shared" si="55"/>
        <v>16.985145925925927</v>
      </c>
      <c r="DH29" s="11">
        <f t="shared" si="56"/>
        <v>27.756720000000001</v>
      </c>
      <c r="DI29" s="11">
        <f t="shared" si="57"/>
        <v>41.742420000000003</v>
      </c>
      <c r="DJ29" s="11">
        <f t="shared" si="58"/>
        <v>58.888201481481481</v>
      </c>
      <c r="DK29" s="11">
        <f t="shared" si="59"/>
        <v>79.175546530612252</v>
      </c>
      <c r="DL29" s="11">
        <f t="shared" si="60"/>
        <v>102.59672</v>
      </c>
      <c r="DM29" s="94">
        <f t="shared" si="61"/>
        <v>7.5192200000000007</v>
      </c>
      <c r="DN29" s="94">
        <f t="shared" si="62"/>
        <v>9.6467200000000002</v>
      </c>
      <c r="DO29" s="94">
        <f t="shared" si="63"/>
        <v>16.985145925925927</v>
      </c>
      <c r="DP29" s="94">
        <f t="shared" si="64"/>
        <v>27.756720000000001</v>
      </c>
      <c r="DQ29" s="94">
        <f t="shared" si="65"/>
        <v>41.742420000000003</v>
      </c>
      <c r="DR29" s="94">
        <f t="shared" si="66"/>
        <v>58.888201481481481</v>
      </c>
      <c r="DS29" s="94">
        <f t="shared" si="67"/>
        <v>79.175546530612252</v>
      </c>
      <c r="DT29" s="94">
        <f t="shared" si="68"/>
        <v>102.59672</v>
      </c>
      <c r="DU29" s="94">
        <f t="shared" si="69"/>
        <v>6.8429719722222231</v>
      </c>
      <c r="DV29" s="94">
        <f t="shared" si="70"/>
        <v>7.727685755555556</v>
      </c>
      <c r="DW29" s="94">
        <f t="shared" si="71"/>
        <v>10.779345715432099</v>
      </c>
      <c r="DX29" s="94">
        <f t="shared" si="72"/>
        <v>15.258668888888888</v>
      </c>
      <c r="DY29" s="94">
        <f t="shared" si="73"/>
        <v>21.074575614888889</v>
      </c>
      <c r="DZ29" s="94">
        <f t="shared" si="74"/>
        <v>28.204591691358026</v>
      </c>
      <c r="EA29" s="94">
        <f t="shared" si="75"/>
        <v>36.641016505555555</v>
      </c>
      <c r="EB29" s="94">
        <f t="shared" si="76"/>
        <v>46.380633422222225</v>
      </c>
      <c r="EC29" s="94">
        <f t="shared" si="77"/>
        <v>6.8429719722222231</v>
      </c>
      <c r="ED29" s="94">
        <f t="shared" si="78"/>
        <v>7.7276857555555569</v>
      </c>
      <c r="EE29" s="94">
        <f t="shared" si="79"/>
        <v>10.7793457154321</v>
      </c>
      <c r="EF29" s="94">
        <f t="shared" si="80"/>
        <v>15.258668888888892</v>
      </c>
      <c r="EG29" s="94">
        <f t="shared" si="81"/>
        <v>21.074575614888889</v>
      </c>
      <c r="EH29" s="94">
        <f t="shared" si="82"/>
        <v>28.204591691358026</v>
      </c>
      <c r="EI29" s="94">
        <f t="shared" si="83"/>
        <v>36.641016505555562</v>
      </c>
      <c r="EJ29" s="94">
        <f t="shared" si="84"/>
        <v>46.380633422222225</v>
      </c>
      <c r="EK29" s="94">
        <f t="shared" si="85"/>
        <v>6.8429719722222231</v>
      </c>
      <c r="EL29" s="94">
        <f t="shared" si="86"/>
        <v>7.7276857555555569</v>
      </c>
      <c r="EM29" s="94">
        <f t="shared" si="87"/>
        <v>10.7793457154321</v>
      </c>
      <c r="EN29" s="94">
        <f t="shared" si="88"/>
        <v>15.258668888888892</v>
      </c>
      <c r="EO29" s="94">
        <f t="shared" si="89"/>
        <v>21.074575614888889</v>
      </c>
      <c r="EP29" s="94">
        <f t="shared" si="90"/>
        <v>28.204591691358026</v>
      </c>
      <c r="EQ29" s="94">
        <f t="shared" si="91"/>
        <v>36.641016505555562</v>
      </c>
      <c r="ER29" s="94">
        <f t="shared" si="92"/>
        <v>46.380633422222225</v>
      </c>
      <c r="ES29" s="94">
        <f t="shared" si="93"/>
        <v>1</v>
      </c>
      <c r="ET29" s="94">
        <f t="shared" si="94"/>
        <v>1</v>
      </c>
      <c r="EU29" s="94">
        <f t="shared" si="95"/>
        <v>1</v>
      </c>
      <c r="EV29" s="94">
        <f t="shared" si="96"/>
        <v>1</v>
      </c>
      <c r="EW29" s="94">
        <f t="shared" si="97"/>
        <v>1</v>
      </c>
      <c r="EX29" s="94">
        <f t="shared" si="98"/>
        <v>1</v>
      </c>
      <c r="EY29" s="94">
        <f t="shared" si="99"/>
        <v>1</v>
      </c>
      <c r="EZ29" s="94">
        <f t="shared" si="100"/>
        <v>1</v>
      </c>
      <c r="FA29" s="94">
        <f t="shared" si="101"/>
        <v>1</v>
      </c>
      <c r="FB29" s="94">
        <f t="shared" si="102"/>
        <v>1</v>
      </c>
      <c r="FC29" s="94">
        <f t="shared" si="103"/>
        <v>1</v>
      </c>
      <c r="FD29" s="94">
        <f t="shared" si="104"/>
        <v>0.99999999999999978</v>
      </c>
      <c r="FE29" s="94">
        <f t="shared" si="105"/>
        <v>1</v>
      </c>
      <c r="FF29" s="94">
        <f t="shared" si="106"/>
        <v>1</v>
      </c>
      <c r="FG29" s="94">
        <f t="shared" si="107"/>
        <v>0.99999999999999978</v>
      </c>
      <c r="FH29" s="94">
        <f t="shared" si="108"/>
        <v>1</v>
      </c>
      <c r="FI29" s="94">
        <f t="shared" si="109"/>
        <v>1</v>
      </c>
      <c r="FJ29" s="94">
        <f t="shared" si="110"/>
        <v>1</v>
      </c>
      <c r="FK29" s="94">
        <f t="shared" si="111"/>
        <v>1</v>
      </c>
      <c r="FL29" s="94">
        <f t="shared" si="112"/>
        <v>1</v>
      </c>
      <c r="FM29" s="94">
        <f t="shared" si="113"/>
        <v>1</v>
      </c>
      <c r="FN29" s="94">
        <f t="shared" si="114"/>
        <v>1</v>
      </c>
      <c r="FO29" s="94">
        <f t="shared" si="115"/>
        <v>1</v>
      </c>
      <c r="FP29" s="94">
        <f t="shared" si="116"/>
        <v>1</v>
      </c>
      <c r="FQ29" s="114">
        <f t="shared" si="117"/>
        <v>4.6250755591486206</v>
      </c>
      <c r="FR29" s="114">
        <f t="shared" si="118"/>
        <v>4.5045465009593668</v>
      </c>
      <c r="FS29" s="114">
        <f t="shared" si="119"/>
        <v>5.2900170438509555</v>
      </c>
      <c r="FT29" s="114">
        <f t="shared" si="120"/>
        <v>5.8401425482728326</v>
      </c>
      <c r="FU29" s="114">
        <f t="shared" si="121"/>
        <v>6.1858419879229665</v>
      </c>
      <c r="FV29" s="114">
        <f t="shared" si="122"/>
        <v>6.4067008394800737</v>
      </c>
      <c r="FW29" s="114">
        <f t="shared" si="123"/>
        <v>6.553282653942893</v>
      </c>
      <c r="FX29" s="114">
        <f t="shared" si="124"/>
        <v>6.6544295013374599</v>
      </c>
      <c r="FY29" s="89"/>
      <c r="FZ29" s="89">
        <f t="shared" si="125"/>
        <v>4.5045465009593668</v>
      </c>
      <c r="GB29" s="120">
        <f t="shared" si="191"/>
        <v>0.64</v>
      </c>
      <c r="GC29" s="120">
        <f t="shared" si="191"/>
        <v>0.16</v>
      </c>
      <c r="GD29" s="120">
        <f t="shared" si="191"/>
        <v>7.1111111111111111E-2</v>
      </c>
      <c r="GE29" s="120">
        <f t="shared" si="191"/>
        <v>0.04</v>
      </c>
      <c r="GF29" s="120">
        <f t="shared" si="191"/>
        <v>2.5600000000000001E-2</v>
      </c>
      <c r="GG29" s="120">
        <f t="shared" si="191"/>
        <v>1.7777777777777778E-2</v>
      </c>
      <c r="GH29" s="120">
        <f t="shared" si="191"/>
        <v>1.3061224489795919E-2</v>
      </c>
      <c r="GI29" s="120">
        <f t="shared" si="191"/>
        <v>0.01</v>
      </c>
      <c r="GJ29" s="120">
        <v>1</v>
      </c>
      <c r="GK29" s="120">
        <v>1</v>
      </c>
      <c r="GL29" s="120">
        <v>1</v>
      </c>
      <c r="GM29" s="120">
        <v>1</v>
      </c>
      <c r="GN29" s="120">
        <v>1</v>
      </c>
      <c r="GO29" s="120">
        <v>1</v>
      </c>
      <c r="GP29" s="120">
        <v>1</v>
      </c>
      <c r="GQ29" s="120">
        <v>1</v>
      </c>
      <c r="GR29" s="120">
        <f t="shared" si="127"/>
        <v>1.5625</v>
      </c>
      <c r="GS29" s="120">
        <f t="shared" si="128"/>
        <v>6.25</v>
      </c>
      <c r="GT29" s="120">
        <f t="shared" si="129"/>
        <v>14.0625</v>
      </c>
      <c r="GU29" s="120">
        <f t="shared" si="130"/>
        <v>25</v>
      </c>
      <c r="GV29" s="120">
        <f t="shared" si="131"/>
        <v>39.0625</v>
      </c>
      <c r="GW29" s="120">
        <f t="shared" si="132"/>
        <v>56.25</v>
      </c>
      <c r="GX29" s="120">
        <f t="shared" si="133"/>
        <v>76.5625</v>
      </c>
      <c r="GY29" s="120">
        <f t="shared" si="134"/>
        <v>100</v>
      </c>
      <c r="GZ29" s="120">
        <f t="shared" si="135"/>
        <v>0.64</v>
      </c>
      <c r="HA29" s="120">
        <f t="shared" si="136"/>
        <v>0.16</v>
      </c>
      <c r="HB29" s="120">
        <f t="shared" si="137"/>
        <v>7.1111111111111111E-2</v>
      </c>
      <c r="HC29" s="120">
        <f t="shared" si="138"/>
        <v>0.04</v>
      </c>
      <c r="HD29" s="120">
        <f t="shared" si="139"/>
        <v>2.5600000000000001E-2</v>
      </c>
      <c r="HE29" s="120">
        <f t="shared" si="140"/>
        <v>1.7777777777777778E-2</v>
      </c>
      <c r="HF29" s="120">
        <f t="shared" si="141"/>
        <v>1.3061224489795919E-2</v>
      </c>
      <c r="HG29" s="120">
        <f t="shared" si="142"/>
        <v>0.01</v>
      </c>
      <c r="HI29" s="120">
        <f t="shared" si="192"/>
        <v>3.4133333333333336</v>
      </c>
      <c r="HJ29" s="120">
        <f t="shared" si="192"/>
        <v>0.85333333333333339</v>
      </c>
      <c r="HK29" s="120">
        <f t="shared" si="192"/>
        <v>0.37925925925925924</v>
      </c>
      <c r="HL29" s="120">
        <f t="shared" si="192"/>
        <v>0.21333333333333335</v>
      </c>
      <c r="HM29" s="120">
        <f t="shared" si="192"/>
        <v>0.13653333333333334</v>
      </c>
      <c r="HN29" s="120">
        <f t="shared" si="192"/>
        <v>9.481481481481481E-2</v>
      </c>
      <c r="HO29" s="120">
        <f t="shared" si="192"/>
        <v>6.9659863945578229E-2</v>
      </c>
      <c r="HP29" s="120">
        <f t="shared" si="192"/>
        <v>5.3333333333333337E-2</v>
      </c>
      <c r="HQ29" s="120">
        <f t="shared" si="193"/>
        <v>1.3333333333333333</v>
      </c>
      <c r="HR29" s="120">
        <f t="shared" si="193"/>
        <v>1.3333333333333333</v>
      </c>
      <c r="HS29" s="120">
        <f t="shared" si="193"/>
        <v>1.3333333333333333</v>
      </c>
      <c r="HT29" s="120">
        <f t="shared" si="193"/>
        <v>1.3333333333333333</v>
      </c>
      <c r="HU29" s="120">
        <f t="shared" si="193"/>
        <v>1.3333333333333333</v>
      </c>
      <c r="HV29" s="120">
        <f t="shared" si="193"/>
        <v>1.3333333333333333</v>
      </c>
      <c r="HW29" s="120">
        <f t="shared" si="193"/>
        <v>1.3333333333333333</v>
      </c>
      <c r="HX29" s="120">
        <f t="shared" si="193"/>
        <v>1.3333333333333333</v>
      </c>
      <c r="HY29" s="120">
        <f t="shared" si="145"/>
        <v>1.5625</v>
      </c>
      <c r="HZ29" s="120">
        <f t="shared" si="146"/>
        <v>6.25</v>
      </c>
      <c r="IA29" s="120">
        <f t="shared" si="147"/>
        <v>14.0625</v>
      </c>
      <c r="IB29" s="120">
        <f t="shared" si="148"/>
        <v>25</v>
      </c>
      <c r="IC29" s="120">
        <f t="shared" si="149"/>
        <v>39.0625</v>
      </c>
      <c r="ID29" s="120">
        <f t="shared" si="150"/>
        <v>56.25</v>
      </c>
      <c r="IE29" s="120">
        <f t="shared" si="151"/>
        <v>76.5625</v>
      </c>
      <c r="IF29" s="120">
        <f t="shared" si="152"/>
        <v>100</v>
      </c>
      <c r="IG29" s="120">
        <f t="shared" si="153"/>
        <v>0.85333333333333339</v>
      </c>
      <c r="IH29" s="120">
        <f t="shared" si="154"/>
        <v>0.21333333333333335</v>
      </c>
      <c r="II29" s="120">
        <f t="shared" si="155"/>
        <v>9.481481481481481E-2</v>
      </c>
      <c r="IJ29" s="120">
        <f t="shared" si="156"/>
        <v>5.3333333333333337E-2</v>
      </c>
      <c r="IK29" s="120">
        <f t="shared" si="157"/>
        <v>3.4133333333333335E-2</v>
      </c>
      <c r="IL29" s="120">
        <f t="shared" si="158"/>
        <v>2.3703703703703703E-2</v>
      </c>
      <c r="IM29" s="120">
        <f t="shared" si="159"/>
        <v>1.7414965986394557E-2</v>
      </c>
      <c r="IN29" s="120">
        <f t="shared" si="160"/>
        <v>1.3333333333333334E-2</v>
      </c>
      <c r="IO29" s="10"/>
      <c r="IP29" s="120">
        <f t="shared" si="161"/>
        <v>0.48</v>
      </c>
      <c r="IQ29" s="120">
        <f t="shared" si="194"/>
        <v>0.128</v>
      </c>
      <c r="IR29" s="120">
        <f t="shared" si="194"/>
        <v>6.4000000000000001E-2</v>
      </c>
      <c r="IS29" s="120">
        <f t="shared" si="194"/>
        <v>3.7647058823529408E-2</v>
      </c>
      <c r="IT29" s="120">
        <f t="shared" si="194"/>
        <v>2.4615384615384615E-2</v>
      </c>
      <c r="IU29" s="120">
        <f t="shared" si="194"/>
        <v>1.7297297297297298E-2</v>
      </c>
      <c r="IV29" s="120">
        <f t="shared" si="194"/>
        <v>1.2800000000000001E-2</v>
      </c>
      <c r="IW29" s="120">
        <f t="shared" si="194"/>
        <v>9.8461538461538465E-3</v>
      </c>
      <c r="IX29" s="120">
        <v>1</v>
      </c>
      <c r="IY29" s="120">
        <v>1</v>
      </c>
      <c r="IZ29" s="120">
        <v>1</v>
      </c>
      <c r="JA29" s="120">
        <v>1</v>
      </c>
      <c r="JB29" s="120">
        <v>1</v>
      </c>
      <c r="JC29" s="120">
        <v>1</v>
      </c>
      <c r="JD29" s="120">
        <v>1</v>
      </c>
      <c r="JE29" s="120">
        <v>1</v>
      </c>
      <c r="JF29" s="120">
        <f t="shared" si="163"/>
        <v>6.25</v>
      </c>
      <c r="JG29" s="120">
        <f t="shared" si="195"/>
        <v>12.812499999999998</v>
      </c>
      <c r="JH29" s="120">
        <f t="shared" si="195"/>
        <v>21.25</v>
      </c>
      <c r="JI29" s="120">
        <f t="shared" si="195"/>
        <v>32.444852941176471</v>
      </c>
      <c r="JJ29" s="120">
        <f t="shared" si="195"/>
        <v>46.634615384615387</v>
      </c>
      <c r="JK29" s="120">
        <f t="shared" si="195"/>
        <v>63.893581081081088</v>
      </c>
      <c r="JL29" s="120">
        <f t="shared" si="195"/>
        <v>84.25</v>
      </c>
      <c r="JM29" s="120">
        <f t="shared" si="195"/>
        <v>107.71634615384616</v>
      </c>
      <c r="JN29" s="120">
        <f t="shared" si="165"/>
        <v>0.48</v>
      </c>
      <c r="JO29" s="120">
        <f t="shared" si="166"/>
        <v>0.128</v>
      </c>
      <c r="JP29" s="120">
        <f t="shared" si="167"/>
        <v>6.4000000000000001E-2</v>
      </c>
      <c r="JQ29" s="120">
        <f t="shared" si="168"/>
        <v>3.7647058823529408E-2</v>
      </c>
      <c r="JR29" s="120">
        <f t="shared" si="169"/>
        <v>2.4615384615384615E-2</v>
      </c>
      <c r="JS29" s="120">
        <f t="shared" si="170"/>
        <v>1.7297297297297298E-2</v>
      </c>
      <c r="JT29" s="120">
        <f t="shared" si="171"/>
        <v>1.2800000000000001E-2</v>
      </c>
      <c r="JU29" s="120">
        <f t="shared" si="172"/>
        <v>9.8461538461538465E-3</v>
      </c>
      <c r="JW29" s="120">
        <f t="shared" si="173"/>
        <v>2.56</v>
      </c>
      <c r="JX29" s="120">
        <f t="shared" si="196"/>
        <v>0.68266666666666664</v>
      </c>
      <c r="JY29" s="120">
        <f t="shared" si="196"/>
        <v>0.34133333333333332</v>
      </c>
      <c r="JZ29" s="120">
        <f t="shared" si="196"/>
        <v>0.20078431372549019</v>
      </c>
      <c r="KA29" s="120">
        <f t="shared" si="196"/>
        <v>0.13128205128205128</v>
      </c>
      <c r="KB29" s="120">
        <f t="shared" si="196"/>
        <v>9.2252252252252254E-2</v>
      </c>
      <c r="KC29" s="120">
        <f t="shared" si="196"/>
        <v>6.826666666666667E-2</v>
      </c>
      <c r="KD29" s="120">
        <f t="shared" si="196"/>
        <v>5.251282051282051E-2</v>
      </c>
      <c r="KE29" s="120">
        <f t="shared" si="197"/>
        <v>1.3333333333333333</v>
      </c>
      <c r="KF29" s="120">
        <f t="shared" si="197"/>
        <v>1.3333333333333333</v>
      </c>
      <c r="KG29" s="120">
        <f t="shared" si="197"/>
        <v>1.3333333333333333</v>
      </c>
      <c r="KH29" s="120">
        <f t="shared" si="197"/>
        <v>1.3333333333333333</v>
      </c>
      <c r="KI29" s="120">
        <f t="shared" si="197"/>
        <v>1.3333333333333333</v>
      </c>
      <c r="KJ29" s="120">
        <f t="shared" si="197"/>
        <v>1.3333333333333333</v>
      </c>
      <c r="KK29" s="120">
        <f t="shared" si="197"/>
        <v>1.3333333333333333</v>
      </c>
      <c r="KL29" s="120">
        <f t="shared" si="197"/>
        <v>1.3333333333333333</v>
      </c>
      <c r="KM29" s="120">
        <f t="shared" si="176"/>
        <v>6.25</v>
      </c>
      <c r="KN29" s="120">
        <f t="shared" si="198"/>
        <v>12.812499999999998</v>
      </c>
      <c r="KO29" s="120">
        <f t="shared" si="198"/>
        <v>21.25</v>
      </c>
      <c r="KP29" s="120">
        <f t="shared" si="198"/>
        <v>32.444852941176471</v>
      </c>
      <c r="KQ29" s="120">
        <f t="shared" si="198"/>
        <v>46.634615384615387</v>
      </c>
      <c r="KR29" s="120">
        <f t="shared" si="198"/>
        <v>63.893581081081088</v>
      </c>
      <c r="KS29" s="120">
        <f t="shared" si="198"/>
        <v>84.25</v>
      </c>
      <c r="KT29" s="120">
        <f t="shared" si="198"/>
        <v>107.71634615384616</v>
      </c>
      <c r="KU29" s="120">
        <f t="shared" si="178"/>
        <v>0.64</v>
      </c>
      <c r="KV29" s="120">
        <f t="shared" si="179"/>
        <v>0.17066666666666666</v>
      </c>
      <c r="KW29" s="120">
        <f t="shared" si="180"/>
        <v>8.533333333333333E-2</v>
      </c>
      <c r="KX29" s="120">
        <f t="shared" si="181"/>
        <v>5.0196078431372547E-2</v>
      </c>
      <c r="KY29" s="120">
        <f t="shared" si="182"/>
        <v>3.282051282051282E-2</v>
      </c>
      <c r="KZ29" s="120">
        <f t="shared" si="183"/>
        <v>2.3063063063063063E-2</v>
      </c>
      <c r="LA29" s="120">
        <f t="shared" si="184"/>
        <v>1.7066666666666667E-2</v>
      </c>
      <c r="LB29" s="120">
        <f t="shared" si="185"/>
        <v>1.3128205128205127E-2</v>
      </c>
      <c r="LD29" s="11">
        <v>0.8</v>
      </c>
      <c r="LE29" s="18">
        <f t="shared" si="199"/>
        <v>7.7057985790228267</v>
      </c>
      <c r="LF29" s="18">
        <f t="shared" si="199"/>
        <v>6.2801468786885755</v>
      </c>
      <c r="LG29" s="18">
        <f t="shared" si="199"/>
        <v>5.3080983217410544</v>
      </c>
      <c r="LH29" s="18">
        <f t="shared" si="199"/>
        <v>3.7323247770618848</v>
      </c>
      <c r="LI29" s="18">
        <f t="shared" si="199"/>
        <v>2.3077140854974316</v>
      </c>
      <c r="LJ29" s="18">
        <f t="shared" si="199"/>
        <v>1.2511748366751823</v>
      </c>
      <c r="LK29" s="18">
        <f t="shared" si="199"/>
        <v>1.0034323362142943</v>
      </c>
      <c r="LL29" s="18"/>
      <c r="LM29" s="11">
        <v>0.8</v>
      </c>
      <c r="LN29" s="18">
        <v>4.2515170571419025</v>
      </c>
      <c r="LO29" s="18">
        <v>3.7641824952556782</v>
      </c>
      <c r="LP29" s="18">
        <v>3.375695424801858</v>
      </c>
      <c r="LQ29" s="18">
        <v>2.8005089564838905</v>
      </c>
      <c r="LR29" s="18">
        <v>2.0873901744901695</v>
      </c>
      <c r="LS29" s="18">
        <v>1.2365133343551284</v>
      </c>
      <c r="LT29" s="18">
        <v>1.0000950877527832</v>
      </c>
      <c r="LU29" s="18">
        <v>7.7057985790228267</v>
      </c>
      <c r="LV29" s="18">
        <v>6.2801468786885755</v>
      </c>
      <c r="LW29" s="18">
        <v>5.3080983217410544</v>
      </c>
      <c r="LX29" s="18">
        <v>3.7323247770618848</v>
      </c>
      <c r="LY29" s="18">
        <v>2.3077140854974316</v>
      </c>
      <c r="LZ29" s="18">
        <v>1.2511748366751823</v>
      </c>
      <c r="MA29" s="18">
        <v>1.0034323362142943</v>
      </c>
      <c r="MB29" s="18">
        <v>8.774373635202565</v>
      </c>
      <c r="MC29" s="18">
        <v>6.6216072083965507</v>
      </c>
      <c r="MD29" s="18">
        <v>5.3269513086906368</v>
      </c>
      <c r="ME29" s="18">
        <v>3.8510130826295264</v>
      </c>
      <c r="MF29" s="18">
        <v>2.3622132383837227</v>
      </c>
      <c r="MG29" s="18">
        <v>1.2474940071516087</v>
      </c>
      <c r="MH29" s="18">
        <v>1.0006332244098723</v>
      </c>
      <c r="MI29" s="18">
        <v>11.535309216025023</v>
      </c>
      <c r="MJ29" s="18">
        <v>8.5174809624876744</v>
      </c>
      <c r="MK29" s="18">
        <v>6.7492992248903994</v>
      </c>
      <c r="ML29" s="18">
        <v>4.2980288166119891</v>
      </c>
      <c r="MM29" s="18">
        <v>2.440441110543937</v>
      </c>
      <c r="MN29" s="18">
        <v>1.2499717303965299</v>
      </c>
      <c r="MO29" s="18">
        <v>1.0000126254249304</v>
      </c>
      <c r="MP29" s="120"/>
      <c r="MQ29" s="120"/>
      <c r="MR29" s="120"/>
      <c r="MS29" s="120"/>
    </row>
    <row r="30" spans="2:357" s="4" customFormat="1" ht="13.8" x14ac:dyDescent="0.3">
      <c r="E30" s="16" t="s">
        <v>114</v>
      </c>
      <c r="F30" s="144" t="s">
        <v>76</v>
      </c>
      <c r="G30" s="144"/>
      <c r="H30" s="144"/>
      <c r="I30" s="144"/>
      <c r="J30" s="144"/>
      <c r="M30" s="6"/>
      <c r="N30" s="6"/>
      <c r="O30" s="6"/>
      <c r="P30" s="6"/>
      <c r="Q30" s="6"/>
      <c r="R30" s="6"/>
      <c r="S30" s="7"/>
      <c r="T30" s="6"/>
      <c r="U30" s="5"/>
      <c r="V30" s="5"/>
      <c r="X30" s="127">
        <v>8.5</v>
      </c>
      <c r="Y30" s="127">
        <v>10</v>
      </c>
      <c r="Z30" s="39">
        <f t="shared" si="2"/>
        <v>0.02</v>
      </c>
      <c r="AA30" s="39">
        <f t="shared" si="3"/>
        <v>10000000</v>
      </c>
      <c r="AB30" s="39">
        <f t="shared" si="4"/>
        <v>10000000</v>
      </c>
      <c r="AC30" s="98">
        <f t="shared" si="5"/>
        <v>3500000</v>
      </c>
      <c r="AD30" s="41">
        <f t="shared" si="6"/>
        <v>0.33</v>
      </c>
      <c r="AE30" s="41">
        <f t="shared" si="7"/>
        <v>0.33</v>
      </c>
      <c r="AF30" s="40">
        <f t="shared" si="8"/>
        <v>1.4999999999999999E-2</v>
      </c>
      <c r="AG30" s="39">
        <f t="shared" si="9"/>
        <v>10000000</v>
      </c>
      <c r="AH30" s="39">
        <f t="shared" si="10"/>
        <v>10000000</v>
      </c>
      <c r="AI30" s="98">
        <f t="shared" si="11"/>
        <v>3500000</v>
      </c>
      <c r="AJ30" s="41">
        <f t="shared" si="12"/>
        <v>0.33</v>
      </c>
      <c r="AK30" s="41">
        <f t="shared" si="13"/>
        <v>0.33</v>
      </c>
      <c r="AL30" s="41">
        <f t="shared" si="14"/>
        <v>0.15</v>
      </c>
      <c r="AM30" s="39">
        <f t="shared" si="15"/>
        <v>16000</v>
      </c>
      <c r="AN30" s="39">
        <f t="shared" si="16"/>
        <v>10000</v>
      </c>
      <c r="AO30" s="39">
        <f t="shared" si="17"/>
        <v>10000</v>
      </c>
      <c r="AP30" s="41">
        <f t="shared" si="18"/>
        <v>0.03</v>
      </c>
      <c r="AQ30" s="41">
        <f t="shared" si="19"/>
        <v>0.03</v>
      </c>
      <c r="AR30" s="4">
        <f t="shared" si="20"/>
        <v>0.16750000000000001</v>
      </c>
      <c r="AS30" s="11">
        <f t="shared" si="21"/>
        <v>0.85</v>
      </c>
      <c r="AT30" s="13">
        <f t="shared" si="22"/>
        <v>2698.7110633727179</v>
      </c>
      <c r="AU30" s="17">
        <f t="shared" si="187"/>
        <v>0.14240255159723011</v>
      </c>
      <c r="AV30" s="11">
        <f t="shared" si="23"/>
        <v>0.5714285714285714</v>
      </c>
      <c r="AW30" s="10">
        <f t="shared" si="24"/>
        <v>1</v>
      </c>
      <c r="AX30" s="10">
        <f t="shared" si="25"/>
        <v>0.8911</v>
      </c>
      <c r="AY30" s="10">
        <f t="shared" si="26"/>
        <v>224441.70126809561</v>
      </c>
      <c r="AZ30" s="10">
        <f t="shared" si="188"/>
        <v>1</v>
      </c>
      <c r="BA30" s="10">
        <f t="shared" si="27"/>
        <v>0.31188500000000002</v>
      </c>
      <c r="BB30" s="10">
        <f t="shared" si="28"/>
        <v>0.95377000000000001</v>
      </c>
      <c r="BC30" s="10">
        <f t="shared" si="29"/>
        <v>0.99909999999999999</v>
      </c>
      <c r="BD30" s="10">
        <f t="shared" si="30"/>
        <v>0.8911</v>
      </c>
      <c r="BE30" s="10">
        <f t="shared" si="31"/>
        <v>168331.27595107173</v>
      </c>
      <c r="BF30" s="10">
        <f t="shared" si="32"/>
        <v>1</v>
      </c>
      <c r="BG30" s="10">
        <f t="shared" si="33"/>
        <v>0.31188500000000002</v>
      </c>
      <c r="BH30" s="10">
        <f t="shared" si="34"/>
        <v>0.95377000000000001</v>
      </c>
      <c r="BI30" s="120">
        <f t="shared" si="189"/>
        <v>3.8533333333333335</v>
      </c>
      <c r="BJ30" s="120">
        <f t="shared" si="200"/>
        <v>0.96333333333333337</v>
      </c>
      <c r="BK30" s="120">
        <f t="shared" si="200"/>
        <v>0.42814814814814817</v>
      </c>
      <c r="BL30" s="120">
        <f t="shared" si="200"/>
        <v>0.24083333333333334</v>
      </c>
      <c r="BM30" s="120">
        <f t="shared" si="200"/>
        <v>0.15413333333333334</v>
      </c>
      <c r="BN30" s="120">
        <f t="shared" si="200"/>
        <v>0.10703703703703704</v>
      </c>
      <c r="BO30" s="120">
        <f t="shared" si="200"/>
        <v>7.863945578231292E-2</v>
      </c>
      <c r="BP30" s="120">
        <f t="shared" si="200"/>
        <v>6.0208333333333336E-2</v>
      </c>
      <c r="BQ30" s="120">
        <f t="shared" si="200"/>
        <v>1.3333333333333333</v>
      </c>
      <c r="BR30" s="120">
        <f t="shared" si="200"/>
        <v>1.3333333333333333</v>
      </c>
      <c r="BS30" s="120">
        <f t="shared" si="200"/>
        <v>1.3333333333333333</v>
      </c>
      <c r="BT30" s="120">
        <f t="shared" si="200"/>
        <v>1.3333333333333333</v>
      </c>
      <c r="BU30" s="120">
        <f t="shared" si="200"/>
        <v>1.3333333333333333</v>
      </c>
      <c r="BV30" s="120">
        <f t="shared" si="200"/>
        <v>1.3333333333333333</v>
      </c>
      <c r="BW30" s="120">
        <f t="shared" si="200"/>
        <v>1.3333333333333333</v>
      </c>
      <c r="BX30" s="120">
        <f t="shared" si="200"/>
        <v>1.3333333333333333</v>
      </c>
      <c r="BY30" s="120">
        <f t="shared" si="200"/>
        <v>1.3840830449826989</v>
      </c>
      <c r="BZ30" s="120">
        <f t="shared" si="200"/>
        <v>5.5363321799307954</v>
      </c>
      <c r="CA30" s="120">
        <f t="shared" si="200"/>
        <v>12.456747404844291</v>
      </c>
      <c r="CB30" s="120">
        <f t="shared" si="200"/>
        <v>22.145328719723182</v>
      </c>
      <c r="CC30" s="120">
        <f t="shared" si="200"/>
        <v>34.602076124567475</v>
      </c>
      <c r="CD30" s="120">
        <f t="shared" si="200"/>
        <v>49.826989619377166</v>
      </c>
      <c r="CE30" s="120">
        <f t="shared" si="200"/>
        <v>67.820069204152247</v>
      </c>
      <c r="CF30" s="120">
        <f t="shared" si="200"/>
        <v>88.581314878892726</v>
      </c>
      <c r="CG30" s="120">
        <f t="shared" si="190"/>
        <v>0.96333333333333337</v>
      </c>
      <c r="CH30" s="120">
        <f t="shared" si="190"/>
        <v>0.24083333333333334</v>
      </c>
      <c r="CI30" s="120">
        <f t="shared" si="190"/>
        <v>0.10703703703703704</v>
      </c>
      <c r="CJ30" s="120">
        <f t="shared" si="190"/>
        <v>6.0208333333333336E-2</v>
      </c>
      <c r="CK30" s="120">
        <f t="shared" si="190"/>
        <v>3.8533333333333336E-2</v>
      </c>
      <c r="CL30" s="120">
        <f t="shared" si="190"/>
        <v>2.675925925925926E-2</v>
      </c>
      <c r="CM30" s="120">
        <f t="shared" si="190"/>
        <v>1.965986394557823E-2</v>
      </c>
      <c r="CN30" s="120">
        <f t="shared" si="190"/>
        <v>1.5052083333333334E-2</v>
      </c>
      <c r="CO30" s="94">
        <f t="shared" si="37"/>
        <v>6.2316044521337943</v>
      </c>
      <c r="CP30" s="94">
        <f t="shared" si="38"/>
        <v>11.678877808535178</v>
      </c>
      <c r="CQ30" s="94">
        <f t="shared" si="39"/>
        <v>20.757666735870821</v>
      </c>
      <c r="CR30" s="94">
        <f t="shared" si="40"/>
        <v>33.467971234140713</v>
      </c>
      <c r="CS30" s="94">
        <f t="shared" si="41"/>
        <v>49.809791303344866</v>
      </c>
      <c r="CT30" s="94">
        <f t="shared" si="42"/>
        <v>69.783126943483282</v>
      </c>
      <c r="CU30" s="94">
        <f t="shared" si="43"/>
        <v>93.387978154555938</v>
      </c>
      <c r="CV30" s="94">
        <f t="shared" si="44"/>
        <v>120.62434493656285</v>
      </c>
      <c r="CW30" s="94">
        <f t="shared" si="45"/>
        <v>6.2316044521337943</v>
      </c>
      <c r="CX30" s="94">
        <f t="shared" si="46"/>
        <v>11.678877808535178</v>
      </c>
      <c r="CY30" s="94">
        <f t="shared" si="47"/>
        <v>20.757666735870821</v>
      </c>
      <c r="CZ30" s="94">
        <f t="shared" si="48"/>
        <v>33.467971234140713</v>
      </c>
      <c r="DA30" s="94">
        <f t="shared" si="49"/>
        <v>49.809791303344866</v>
      </c>
      <c r="DB30" s="94">
        <f t="shared" si="50"/>
        <v>69.783126943483282</v>
      </c>
      <c r="DC30" s="94">
        <f t="shared" si="51"/>
        <v>93.387978154555938</v>
      </c>
      <c r="DD30" s="94">
        <f t="shared" si="52"/>
        <v>120.62434493656285</v>
      </c>
      <c r="DE30" s="11">
        <f t="shared" si="53"/>
        <v>7.780803044982699</v>
      </c>
      <c r="DF30" s="11">
        <f t="shared" si="54"/>
        <v>9.043052179930795</v>
      </c>
      <c r="DG30" s="11">
        <f t="shared" si="55"/>
        <v>15.428282219659106</v>
      </c>
      <c r="DH30" s="11">
        <f t="shared" si="56"/>
        <v>24.929548719723183</v>
      </c>
      <c r="DI30" s="11">
        <f t="shared" si="57"/>
        <v>37.299596124567472</v>
      </c>
      <c r="DJ30" s="11">
        <f t="shared" si="58"/>
        <v>52.477413323080867</v>
      </c>
      <c r="DK30" s="11">
        <f t="shared" si="59"/>
        <v>70.442095326601233</v>
      </c>
      <c r="DL30" s="11">
        <f t="shared" si="60"/>
        <v>91.184909878892725</v>
      </c>
      <c r="DM30" s="94">
        <f t="shared" si="61"/>
        <v>7.780803044982699</v>
      </c>
      <c r="DN30" s="94">
        <f t="shared" si="62"/>
        <v>9.043052179930795</v>
      </c>
      <c r="DO30" s="94">
        <f t="shared" si="63"/>
        <v>15.428282219659106</v>
      </c>
      <c r="DP30" s="94">
        <f t="shared" si="64"/>
        <v>24.929548719723183</v>
      </c>
      <c r="DQ30" s="94">
        <f t="shared" si="65"/>
        <v>37.299596124567472</v>
      </c>
      <c r="DR30" s="94">
        <f t="shared" si="66"/>
        <v>52.477413323080867</v>
      </c>
      <c r="DS30" s="94">
        <f t="shared" si="67"/>
        <v>70.442095326601233</v>
      </c>
      <c r="DT30" s="94">
        <f t="shared" si="68"/>
        <v>91.184909878892725</v>
      </c>
      <c r="DU30" s="94">
        <f t="shared" si="69"/>
        <v>6.9517504095347942</v>
      </c>
      <c r="DV30" s="94">
        <f t="shared" si="70"/>
        <v>7.476652504805843</v>
      </c>
      <c r="DW30" s="94">
        <f t="shared" si="71"/>
        <v>10.13192913272673</v>
      </c>
      <c r="DX30" s="94">
        <f t="shared" si="72"/>
        <v>14.082999135890041</v>
      </c>
      <c r="DY30" s="94">
        <f t="shared" si="73"/>
        <v>19.227042115703192</v>
      </c>
      <c r="DZ30" s="94">
        <f t="shared" si="74"/>
        <v>25.538686804980991</v>
      </c>
      <c r="EA30" s="94">
        <f t="shared" si="75"/>
        <v>33.009239933871591</v>
      </c>
      <c r="EB30" s="94">
        <f t="shared" si="76"/>
        <v>41.635070222726831</v>
      </c>
      <c r="EC30" s="94">
        <f t="shared" si="77"/>
        <v>6.9517504095347942</v>
      </c>
      <c r="ED30" s="94">
        <f t="shared" si="78"/>
        <v>7.476652504805843</v>
      </c>
      <c r="EE30" s="94">
        <f t="shared" si="79"/>
        <v>10.13192913272673</v>
      </c>
      <c r="EF30" s="94">
        <f t="shared" si="80"/>
        <v>14.082999135890043</v>
      </c>
      <c r="EG30" s="94">
        <f t="shared" si="81"/>
        <v>19.227042115703192</v>
      </c>
      <c r="EH30" s="94">
        <f t="shared" si="82"/>
        <v>25.538686804980991</v>
      </c>
      <c r="EI30" s="94">
        <f t="shared" si="83"/>
        <v>33.009239933871591</v>
      </c>
      <c r="EJ30" s="94">
        <f t="shared" si="84"/>
        <v>41.635070222726831</v>
      </c>
      <c r="EK30" s="94">
        <f t="shared" si="85"/>
        <v>6.9517504095347942</v>
      </c>
      <c r="EL30" s="94">
        <f t="shared" si="86"/>
        <v>7.476652504805843</v>
      </c>
      <c r="EM30" s="94">
        <f t="shared" si="87"/>
        <v>10.13192913272673</v>
      </c>
      <c r="EN30" s="94">
        <f t="shared" si="88"/>
        <v>14.082999135890043</v>
      </c>
      <c r="EO30" s="94">
        <f t="shared" si="89"/>
        <v>19.227042115703192</v>
      </c>
      <c r="EP30" s="94">
        <f t="shared" si="90"/>
        <v>25.538686804980991</v>
      </c>
      <c r="EQ30" s="94">
        <f t="shared" si="91"/>
        <v>33.009239933871591</v>
      </c>
      <c r="ER30" s="94">
        <f t="shared" si="92"/>
        <v>41.635070222726831</v>
      </c>
      <c r="ES30" s="94">
        <f t="shared" si="93"/>
        <v>1</v>
      </c>
      <c r="ET30" s="94">
        <f t="shared" si="94"/>
        <v>1</v>
      </c>
      <c r="EU30" s="94">
        <f t="shared" si="95"/>
        <v>1</v>
      </c>
      <c r="EV30" s="94">
        <f t="shared" si="96"/>
        <v>1</v>
      </c>
      <c r="EW30" s="94">
        <f t="shared" si="97"/>
        <v>1</v>
      </c>
      <c r="EX30" s="94">
        <f t="shared" si="98"/>
        <v>1</v>
      </c>
      <c r="EY30" s="94">
        <f t="shared" si="99"/>
        <v>1</v>
      </c>
      <c r="EZ30" s="94">
        <f t="shared" si="100"/>
        <v>1</v>
      </c>
      <c r="FA30" s="94">
        <f t="shared" si="101"/>
        <v>1</v>
      </c>
      <c r="FB30" s="94">
        <f t="shared" si="102"/>
        <v>1</v>
      </c>
      <c r="FC30" s="94">
        <f t="shared" si="103"/>
        <v>1</v>
      </c>
      <c r="FD30" s="94">
        <f t="shared" si="104"/>
        <v>1</v>
      </c>
      <c r="FE30" s="94">
        <f t="shared" si="105"/>
        <v>1</v>
      </c>
      <c r="FF30" s="94">
        <f t="shared" si="106"/>
        <v>1</v>
      </c>
      <c r="FG30" s="94">
        <f t="shared" si="107"/>
        <v>1</v>
      </c>
      <c r="FH30" s="94">
        <f t="shared" si="108"/>
        <v>1</v>
      </c>
      <c r="FI30" s="94">
        <f t="shared" si="109"/>
        <v>1</v>
      </c>
      <c r="FJ30" s="94">
        <f t="shared" si="110"/>
        <v>1</v>
      </c>
      <c r="FK30" s="94">
        <f t="shared" si="111"/>
        <v>1</v>
      </c>
      <c r="FL30" s="94">
        <f t="shared" si="112"/>
        <v>1</v>
      </c>
      <c r="FM30" s="94">
        <f t="shared" si="113"/>
        <v>1</v>
      </c>
      <c r="FN30" s="94">
        <f t="shared" si="114"/>
        <v>1</v>
      </c>
      <c r="FO30" s="94">
        <f t="shared" si="115"/>
        <v>1</v>
      </c>
      <c r="FP30" s="94">
        <f t="shared" si="116"/>
        <v>1</v>
      </c>
      <c r="FQ30" s="114">
        <f t="shared" si="117"/>
        <v>4.8179267072129717</v>
      </c>
      <c r="FR30" s="114">
        <f t="shared" si="118"/>
        <v>4.4124459826957363</v>
      </c>
      <c r="FS30" s="114">
        <f t="shared" si="119"/>
        <v>5.1656571793438193</v>
      </c>
      <c r="FT30" s="114">
        <f t="shared" si="120"/>
        <v>5.7324882788735847</v>
      </c>
      <c r="FU30" s="114">
        <f t="shared" si="121"/>
        <v>6.100147242411964</v>
      </c>
      <c r="FV30" s="114">
        <f t="shared" si="122"/>
        <v>6.3392583606865633</v>
      </c>
      <c r="FW30" s="114">
        <f t="shared" si="123"/>
        <v>6.4997110510586102</v>
      </c>
      <c r="FX30" s="114">
        <f t="shared" si="124"/>
        <v>6.6112338279918932</v>
      </c>
      <c r="FY30" s="89"/>
      <c r="FZ30" s="89">
        <f t="shared" si="125"/>
        <v>4.4124459826957363</v>
      </c>
      <c r="GB30" s="120">
        <f t="shared" si="191"/>
        <v>0.72250000000000003</v>
      </c>
      <c r="GC30" s="120">
        <f t="shared" si="191"/>
        <v>0.18062500000000001</v>
      </c>
      <c r="GD30" s="120">
        <f t="shared" si="191"/>
        <v>8.0277777777777781E-2</v>
      </c>
      <c r="GE30" s="120">
        <f t="shared" si="191"/>
        <v>4.5156250000000002E-2</v>
      </c>
      <c r="GF30" s="120">
        <f t="shared" si="191"/>
        <v>2.8899999999999999E-2</v>
      </c>
      <c r="GG30" s="120">
        <f t="shared" si="191"/>
        <v>2.0069444444444445E-2</v>
      </c>
      <c r="GH30" s="120">
        <f t="shared" si="191"/>
        <v>1.4744897959183673E-2</v>
      </c>
      <c r="GI30" s="120">
        <f t="shared" si="191"/>
        <v>1.12890625E-2</v>
      </c>
      <c r="GJ30" s="120">
        <v>1</v>
      </c>
      <c r="GK30" s="120">
        <v>1</v>
      </c>
      <c r="GL30" s="120">
        <v>1</v>
      </c>
      <c r="GM30" s="120">
        <v>1</v>
      </c>
      <c r="GN30" s="120">
        <v>1</v>
      </c>
      <c r="GO30" s="120">
        <v>1</v>
      </c>
      <c r="GP30" s="120">
        <v>1</v>
      </c>
      <c r="GQ30" s="120">
        <v>1</v>
      </c>
      <c r="GR30" s="120">
        <f t="shared" si="127"/>
        <v>1.3840830449826989</v>
      </c>
      <c r="GS30" s="120">
        <f t="shared" si="128"/>
        <v>5.5363321799307954</v>
      </c>
      <c r="GT30" s="120">
        <f t="shared" si="129"/>
        <v>12.456747404844291</v>
      </c>
      <c r="GU30" s="120">
        <f t="shared" si="130"/>
        <v>22.145328719723182</v>
      </c>
      <c r="GV30" s="120">
        <f t="shared" si="131"/>
        <v>34.602076124567475</v>
      </c>
      <c r="GW30" s="120">
        <f t="shared" si="132"/>
        <v>49.826989619377166</v>
      </c>
      <c r="GX30" s="120">
        <f t="shared" si="133"/>
        <v>67.820069204152247</v>
      </c>
      <c r="GY30" s="120">
        <f t="shared" si="134"/>
        <v>88.581314878892726</v>
      </c>
      <c r="GZ30" s="120">
        <f t="shared" si="135"/>
        <v>0.72250000000000003</v>
      </c>
      <c r="HA30" s="120">
        <f t="shared" si="136"/>
        <v>0.18062500000000001</v>
      </c>
      <c r="HB30" s="120">
        <f t="shared" si="137"/>
        <v>8.0277777777777781E-2</v>
      </c>
      <c r="HC30" s="120">
        <f t="shared" si="138"/>
        <v>4.5156250000000002E-2</v>
      </c>
      <c r="HD30" s="120">
        <f t="shared" si="139"/>
        <v>2.8899999999999999E-2</v>
      </c>
      <c r="HE30" s="120">
        <f t="shared" si="140"/>
        <v>2.0069444444444445E-2</v>
      </c>
      <c r="HF30" s="120">
        <f t="shared" si="141"/>
        <v>1.4744897959183673E-2</v>
      </c>
      <c r="HG30" s="120">
        <f t="shared" si="142"/>
        <v>1.12890625E-2</v>
      </c>
      <c r="HI30" s="120">
        <f t="shared" si="192"/>
        <v>3.8533333333333335</v>
      </c>
      <c r="HJ30" s="120">
        <f t="shared" si="192"/>
        <v>0.96333333333333337</v>
      </c>
      <c r="HK30" s="120">
        <f t="shared" si="192"/>
        <v>0.42814814814814817</v>
      </c>
      <c r="HL30" s="120">
        <f t="shared" si="192"/>
        <v>0.24083333333333334</v>
      </c>
      <c r="HM30" s="120">
        <f t="shared" si="192"/>
        <v>0.15413333333333334</v>
      </c>
      <c r="HN30" s="120">
        <f t="shared" si="192"/>
        <v>0.10703703703703704</v>
      </c>
      <c r="HO30" s="120">
        <f t="shared" si="192"/>
        <v>7.863945578231292E-2</v>
      </c>
      <c r="HP30" s="120">
        <f t="shared" si="192"/>
        <v>6.0208333333333336E-2</v>
      </c>
      <c r="HQ30" s="120">
        <f t="shared" si="193"/>
        <v>1.3333333333333333</v>
      </c>
      <c r="HR30" s="120">
        <f t="shared" si="193"/>
        <v>1.3333333333333333</v>
      </c>
      <c r="HS30" s="120">
        <f t="shared" si="193"/>
        <v>1.3333333333333333</v>
      </c>
      <c r="HT30" s="120">
        <f t="shared" si="193"/>
        <v>1.3333333333333333</v>
      </c>
      <c r="HU30" s="120">
        <f t="shared" si="193"/>
        <v>1.3333333333333333</v>
      </c>
      <c r="HV30" s="120">
        <f t="shared" si="193"/>
        <v>1.3333333333333333</v>
      </c>
      <c r="HW30" s="120">
        <f t="shared" si="193"/>
        <v>1.3333333333333333</v>
      </c>
      <c r="HX30" s="120">
        <f t="shared" si="193"/>
        <v>1.3333333333333333</v>
      </c>
      <c r="HY30" s="120">
        <f t="shared" si="145"/>
        <v>1.3840830449826989</v>
      </c>
      <c r="HZ30" s="120">
        <f t="shared" si="146"/>
        <v>5.5363321799307954</v>
      </c>
      <c r="IA30" s="120">
        <f t="shared" si="147"/>
        <v>12.456747404844291</v>
      </c>
      <c r="IB30" s="120">
        <f t="shared" si="148"/>
        <v>22.145328719723182</v>
      </c>
      <c r="IC30" s="120">
        <f t="shared" si="149"/>
        <v>34.602076124567475</v>
      </c>
      <c r="ID30" s="120">
        <f t="shared" si="150"/>
        <v>49.826989619377166</v>
      </c>
      <c r="IE30" s="120">
        <f t="shared" si="151"/>
        <v>67.820069204152247</v>
      </c>
      <c r="IF30" s="120">
        <f t="shared" si="152"/>
        <v>88.581314878892726</v>
      </c>
      <c r="IG30" s="120">
        <f t="shared" si="153"/>
        <v>0.96333333333333337</v>
      </c>
      <c r="IH30" s="120">
        <f t="shared" si="154"/>
        <v>0.24083333333333334</v>
      </c>
      <c r="II30" s="120">
        <f t="shared" si="155"/>
        <v>0.10703703703703704</v>
      </c>
      <c r="IJ30" s="120">
        <f t="shared" si="156"/>
        <v>6.0208333333333336E-2</v>
      </c>
      <c r="IK30" s="120">
        <f t="shared" si="157"/>
        <v>3.8533333333333336E-2</v>
      </c>
      <c r="IL30" s="120">
        <f t="shared" si="158"/>
        <v>2.675925925925926E-2</v>
      </c>
      <c r="IM30" s="120">
        <f t="shared" si="159"/>
        <v>1.965986394557823E-2</v>
      </c>
      <c r="IN30" s="120">
        <f t="shared" si="160"/>
        <v>1.5052083333333334E-2</v>
      </c>
      <c r="IO30" s="10"/>
      <c r="IP30" s="120">
        <f t="shared" si="161"/>
        <v>0.541875</v>
      </c>
      <c r="IQ30" s="120">
        <f t="shared" si="194"/>
        <v>0.14449999999999999</v>
      </c>
      <c r="IR30" s="120">
        <f t="shared" si="194"/>
        <v>7.2249999999999995E-2</v>
      </c>
      <c r="IS30" s="120">
        <f t="shared" si="194"/>
        <v>4.2500000000000003E-2</v>
      </c>
      <c r="IT30" s="120">
        <f t="shared" si="194"/>
        <v>2.778846153846154E-2</v>
      </c>
      <c r="IU30" s="120">
        <f t="shared" si="194"/>
        <v>1.9527027027027025E-2</v>
      </c>
      <c r="IV30" s="120">
        <f t="shared" si="194"/>
        <v>1.4449999999999999E-2</v>
      </c>
      <c r="IW30" s="120">
        <f t="shared" si="194"/>
        <v>1.1115384615384616E-2</v>
      </c>
      <c r="IX30" s="120">
        <v>1</v>
      </c>
      <c r="IY30" s="120">
        <v>1</v>
      </c>
      <c r="IZ30" s="120">
        <v>1</v>
      </c>
      <c r="JA30" s="120">
        <v>1</v>
      </c>
      <c r="JB30" s="120">
        <v>1</v>
      </c>
      <c r="JC30" s="120">
        <v>1</v>
      </c>
      <c r="JD30" s="120">
        <v>1</v>
      </c>
      <c r="JE30" s="120">
        <v>1</v>
      </c>
      <c r="JF30" s="120">
        <f t="shared" si="163"/>
        <v>5.5363321799307954</v>
      </c>
      <c r="JG30" s="120">
        <f t="shared" si="195"/>
        <v>11.34948096885813</v>
      </c>
      <c r="JH30" s="120">
        <f t="shared" si="195"/>
        <v>18.823529411764703</v>
      </c>
      <c r="JI30" s="120">
        <f t="shared" si="195"/>
        <v>28.74007734581722</v>
      </c>
      <c r="JJ30" s="120">
        <f t="shared" si="195"/>
        <v>41.309555496406702</v>
      </c>
      <c r="JK30" s="120">
        <f t="shared" si="195"/>
        <v>56.597774244833069</v>
      </c>
      <c r="JL30" s="120">
        <f t="shared" si="195"/>
        <v>74.62975778546712</v>
      </c>
      <c r="JM30" s="120">
        <f t="shared" si="195"/>
        <v>95.416555762576522</v>
      </c>
      <c r="JN30" s="120">
        <f t="shared" si="165"/>
        <v>0.541875</v>
      </c>
      <c r="JO30" s="120">
        <f t="shared" si="166"/>
        <v>0.14449999999999999</v>
      </c>
      <c r="JP30" s="120">
        <f t="shared" si="167"/>
        <v>7.2249999999999995E-2</v>
      </c>
      <c r="JQ30" s="120">
        <f t="shared" si="168"/>
        <v>4.2500000000000003E-2</v>
      </c>
      <c r="JR30" s="120">
        <f t="shared" si="169"/>
        <v>2.778846153846154E-2</v>
      </c>
      <c r="JS30" s="120">
        <f t="shared" si="170"/>
        <v>1.9527027027027025E-2</v>
      </c>
      <c r="JT30" s="120">
        <f t="shared" si="171"/>
        <v>1.4449999999999999E-2</v>
      </c>
      <c r="JU30" s="120">
        <f t="shared" si="172"/>
        <v>1.1115384615384616E-2</v>
      </c>
      <c r="JW30" s="120">
        <f t="shared" si="173"/>
        <v>2.89</v>
      </c>
      <c r="JX30" s="120">
        <f t="shared" si="196"/>
        <v>0.77066666666666672</v>
      </c>
      <c r="JY30" s="120">
        <f t="shared" si="196"/>
        <v>0.38533333333333336</v>
      </c>
      <c r="JZ30" s="120">
        <f t="shared" si="196"/>
        <v>0.22666666666666666</v>
      </c>
      <c r="KA30" s="120">
        <f t="shared" si="196"/>
        <v>0.14820512820512821</v>
      </c>
      <c r="KB30" s="120">
        <f t="shared" si="196"/>
        <v>0.10414414414414415</v>
      </c>
      <c r="KC30" s="120">
        <f t="shared" si="196"/>
        <v>7.7066666666666672E-2</v>
      </c>
      <c r="KD30" s="120">
        <f t="shared" si="196"/>
        <v>5.928205128205128E-2</v>
      </c>
      <c r="KE30" s="120">
        <f t="shared" si="197"/>
        <v>1.3333333333333333</v>
      </c>
      <c r="KF30" s="120">
        <f t="shared" si="197"/>
        <v>1.3333333333333333</v>
      </c>
      <c r="KG30" s="120">
        <f t="shared" si="197"/>
        <v>1.3333333333333333</v>
      </c>
      <c r="KH30" s="120">
        <f t="shared" si="197"/>
        <v>1.3333333333333333</v>
      </c>
      <c r="KI30" s="120">
        <f t="shared" si="197"/>
        <v>1.3333333333333333</v>
      </c>
      <c r="KJ30" s="120">
        <f t="shared" si="197"/>
        <v>1.3333333333333333</v>
      </c>
      <c r="KK30" s="120">
        <f t="shared" si="197"/>
        <v>1.3333333333333333</v>
      </c>
      <c r="KL30" s="120">
        <f t="shared" si="197"/>
        <v>1.3333333333333333</v>
      </c>
      <c r="KM30" s="120">
        <f t="shared" si="176"/>
        <v>5.5363321799307954</v>
      </c>
      <c r="KN30" s="120">
        <f t="shared" si="198"/>
        <v>11.34948096885813</v>
      </c>
      <c r="KO30" s="120">
        <f t="shared" si="198"/>
        <v>18.823529411764703</v>
      </c>
      <c r="KP30" s="120">
        <f t="shared" si="198"/>
        <v>28.74007734581722</v>
      </c>
      <c r="KQ30" s="120">
        <f t="shared" si="198"/>
        <v>41.309555496406702</v>
      </c>
      <c r="KR30" s="120">
        <f t="shared" si="198"/>
        <v>56.597774244833069</v>
      </c>
      <c r="KS30" s="120">
        <f t="shared" si="198"/>
        <v>74.62975778546712</v>
      </c>
      <c r="KT30" s="120">
        <f t="shared" si="198"/>
        <v>95.416555762576522</v>
      </c>
      <c r="KU30" s="120">
        <f t="shared" si="178"/>
        <v>0.72250000000000003</v>
      </c>
      <c r="KV30" s="120">
        <f t="shared" si="179"/>
        <v>0.19266666666666668</v>
      </c>
      <c r="KW30" s="120">
        <f t="shared" si="180"/>
        <v>9.633333333333334E-2</v>
      </c>
      <c r="KX30" s="120">
        <f t="shared" si="181"/>
        <v>5.6666666666666664E-2</v>
      </c>
      <c r="KY30" s="120">
        <f t="shared" si="182"/>
        <v>3.7051282051282053E-2</v>
      </c>
      <c r="KZ30" s="120">
        <f t="shared" si="183"/>
        <v>2.6036036036036037E-2</v>
      </c>
      <c r="LA30" s="120">
        <f t="shared" si="184"/>
        <v>1.9266666666666668E-2</v>
      </c>
      <c r="LB30" s="120">
        <f t="shared" si="185"/>
        <v>1.482051282051282E-2</v>
      </c>
      <c r="LD30" s="11">
        <v>0.85</v>
      </c>
      <c r="LE30" s="18">
        <f t="shared" si="199"/>
        <v>7.9673321101746621</v>
      </c>
      <c r="LF30" s="18">
        <f t="shared" si="199"/>
        <v>6.5162057941001326</v>
      </c>
      <c r="LG30" s="18">
        <f t="shared" si="199"/>
        <v>5.2558368922390626</v>
      </c>
      <c r="LH30" s="18">
        <f t="shared" si="199"/>
        <v>3.6855073417333406</v>
      </c>
      <c r="LI30" s="18">
        <f t="shared" si="199"/>
        <v>2.3081222672024815</v>
      </c>
      <c r="LJ30" s="18">
        <f t="shared" si="199"/>
        <v>1.2513650279967428</v>
      </c>
      <c r="LK30" s="18">
        <f t="shared" si="199"/>
        <v>1.0038912838941239</v>
      </c>
      <c r="LL30" s="18"/>
      <c r="LM30" s="11">
        <v>0.85</v>
      </c>
      <c r="LN30" s="18">
        <v>4.1556993880812358</v>
      </c>
      <c r="LO30" s="18">
        <v>3.7088333333041246</v>
      </c>
      <c r="LP30" s="18">
        <v>3.3474429701708805</v>
      </c>
      <c r="LQ30" s="18">
        <v>2.8037596923797992</v>
      </c>
      <c r="LR30" s="18">
        <v>2.1150137718793744</v>
      </c>
      <c r="LS30" s="18">
        <v>1.235862826495288</v>
      </c>
      <c r="LT30" s="18">
        <v>1.0001229351308321</v>
      </c>
      <c r="LU30" s="18">
        <v>7.9673321101746621</v>
      </c>
      <c r="LV30" s="18">
        <v>6.5162057941001326</v>
      </c>
      <c r="LW30" s="18">
        <v>5.2558368922390626</v>
      </c>
      <c r="LX30" s="18">
        <v>3.6855073417333406</v>
      </c>
      <c r="LY30" s="18">
        <v>2.3081222672024815</v>
      </c>
      <c r="LZ30" s="18">
        <v>1.2513650279967428</v>
      </c>
      <c r="MA30" s="18">
        <v>1.0038912838941239</v>
      </c>
      <c r="MB30" s="18">
        <v>8.1235828740201654</v>
      </c>
      <c r="MC30" s="18">
        <v>6.2976799330931241</v>
      </c>
      <c r="MD30" s="18">
        <v>5.1507478608443229</v>
      </c>
      <c r="ME30" s="18">
        <v>3.7957881250182921</v>
      </c>
      <c r="MF30" s="18">
        <v>2.3496022795185936</v>
      </c>
      <c r="MG30" s="18">
        <v>1.247236080518402</v>
      </c>
      <c r="MH30" s="18">
        <v>1.0007270097148708</v>
      </c>
      <c r="MI30" s="18">
        <v>11.152574862257623</v>
      </c>
      <c r="MJ30" s="18">
        <v>8.4174354216385332</v>
      </c>
      <c r="MK30" s="18">
        <v>6.6031437579416616</v>
      </c>
      <c r="ML30" s="18">
        <v>4.2523804922910395</v>
      </c>
      <c r="MM30" s="18">
        <v>2.4359541287494144</v>
      </c>
      <c r="MN30" s="18">
        <v>1.2499717303965299</v>
      </c>
      <c r="MO30" s="18">
        <v>1.0000126254249304</v>
      </c>
      <c r="MP30" s="120"/>
      <c r="MQ30" s="120"/>
      <c r="MR30" s="120"/>
      <c r="MS30" s="120"/>
    </row>
    <row r="31" spans="2:357" s="4" customFormat="1" ht="13.8" x14ac:dyDescent="0.3">
      <c r="M31" s="6"/>
      <c r="N31" s="6"/>
      <c r="O31" s="6"/>
      <c r="P31" s="6"/>
      <c r="Q31" s="6"/>
      <c r="R31" s="6"/>
      <c r="S31" s="7"/>
      <c r="T31" s="6"/>
      <c r="U31" s="5"/>
      <c r="V31" s="9"/>
      <c r="X31" s="127">
        <v>9</v>
      </c>
      <c r="Y31" s="127">
        <v>10</v>
      </c>
      <c r="Z31" s="39">
        <f t="shared" si="2"/>
        <v>0.02</v>
      </c>
      <c r="AA31" s="39">
        <f t="shared" si="3"/>
        <v>10000000</v>
      </c>
      <c r="AB31" s="39">
        <f t="shared" si="4"/>
        <v>10000000</v>
      </c>
      <c r="AC31" s="98">
        <f t="shared" si="5"/>
        <v>3500000</v>
      </c>
      <c r="AD31" s="41">
        <f t="shared" si="6"/>
        <v>0.33</v>
      </c>
      <c r="AE31" s="41">
        <f t="shared" si="7"/>
        <v>0.33</v>
      </c>
      <c r="AF31" s="40">
        <f t="shared" si="8"/>
        <v>1.4999999999999999E-2</v>
      </c>
      <c r="AG31" s="39">
        <f t="shared" si="9"/>
        <v>10000000</v>
      </c>
      <c r="AH31" s="39">
        <f t="shared" si="10"/>
        <v>10000000</v>
      </c>
      <c r="AI31" s="98">
        <f t="shared" si="11"/>
        <v>3500000</v>
      </c>
      <c r="AJ31" s="41">
        <f t="shared" si="12"/>
        <v>0.33</v>
      </c>
      <c r="AK31" s="41">
        <f t="shared" si="13"/>
        <v>0.33</v>
      </c>
      <c r="AL31" s="41">
        <f t="shared" si="14"/>
        <v>0.15</v>
      </c>
      <c r="AM31" s="39">
        <f t="shared" si="15"/>
        <v>16000</v>
      </c>
      <c r="AN31" s="39">
        <f t="shared" si="16"/>
        <v>10000</v>
      </c>
      <c r="AO31" s="39">
        <f t="shared" si="17"/>
        <v>10000</v>
      </c>
      <c r="AP31" s="41">
        <f t="shared" si="18"/>
        <v>0.03</v>
      </c>
      <c r="AQ31" s="41">
        <f t="shared" si="19"/>
        <v>0.03</v>
      </c>
      <c r="AR31" s="4">
        <f t="shared" si="20"/>
        <v>0.16750000000000001</v>
      </c>
      <c r="AS31" s="11">
        <f t="shared" si="21"/>
        <v>0.9</v>
      </c>
      <c r="AT31" s="13">
        <f t="shared" si="22"/>
        <v>2698.7110633727179</v>
      </c>
      <c r="AU31" s="17">
        <f t="shared" si="187"/>
        <v>0.14240255159723011</v>
      </c>
      <c r="AV31" s="11">
        <f t="shared" si="23"/>
        <v>0.5714285714285714</v>
      </c>
      <c r="AW31" s="10">
        <f t="shared" si="24"/>
        <v>1</v>
      </c>
      <c r="AX31" s="10">
        <f t="shared" si="25"/>
        <v>0.8911</v>
      </c>
      <c r="AY31" s="10">
        <f t="shared" si="26"/>
        <v>224441.70126809561</v>
      </c>
      <c r="AZ31" s="10">
        <f t="shared" si="188"/>
        <v>1</v>
      </c>
      <c r="BA31" s="10">
        <f t="shared" si="27"/>
        <v>0.31188500000000002</v>
      </c>
      <c r="BB31" s="10">
        <f t="shared" si="28"/>
        <v>0.95377000000000001</v>
      </c>
      <c r="BC31" s="10">
        <f t="shared" si="29"/>
        <v>0.99909999999999999</v>
      </c>
      <c r="BD31" s="10">
        <f t="shared" si="30"/>
        <v>0.8911</v>
      </c>
      <c r="BE31" s="10">
        <f t="shared" si="31"/>
        <v>168331.27595107173</v>
      </c>
      <c r="BF31" s="10">
        <f t="shared" si="32"/>
        <v>1</v>
      </c>
      <c r="BG31" s="10">
        <f t="shared" si="33"/>
        <v>0.31188500000000002</v>
      </c>
      <c r="BH31" s="10">
        <f t="shared" si="34"/>
        <v>0.95377000000000001</v>
      </c>
      <c r="BI31" s="120">
        <f t="shared" si="189"/>
        <v>4.32</v>
      </c>
      <c r="BJ31" s="120">
        <f t="shared" si="200"/>
        <v>1.08</v>
      </c>
      <c r="BK31" s="120">
        <f t="shared" si="200"/>
        <v>0.48</v>
      </c>
      <c r="BL31" s="120">
        <f t="shared" si="200"/>
        <v>0.27</v>
      </c>
      <c r="BM31" s="120">
        <f t="shared" si="200"/>
        <v>0.17280000000000001</v>
      </c>
      <c r="BN31" s="120">
        <f t="shared" si="200"/>
        <v>0.12</v>
      </c>
      <c r="BO31" s="120">
        <f t="shared" si="200"/>
        <v>8.8163265306122451E-2</v>
      </c>
      <c r="BP31" s="120">
        <f t="shared" si="200"/>
        <v>6.7500000000000004E-2</v>
      </c>
      <c r="BQ31" s="120">
        <f t="shared" si="200"/>
        <v>1.3333333333333333</v>
      </c>
      <c r="BR31" s="120">
        <f t="shared" si="200"/>
        <v>1.3333333333333333</v>
      </c>
      <c r="BS31" s="120">
        <f t="shared" si="200"/>
        <v>1.3333333333333333</v>
      </c>
      <c r="BT31" s="120">
        <f t="shared" si="200"/>
        <v>1.3333333333333333</v>
      </c>
      <c r="BU31" s="120">
        <f t="shared" si="200"/>
        <v>1.3333333333333333</v>
      </c>
      <c r="BV31" s="120">
        <f t="shared" si="200"/>
        <v>1.3333333333333333</v>
      </c>
      <c r="BW31" s="120">
        <f t="shared" si="200"/>
        <v>1.3333333333333333</v>
      </c>
      <c r="BX31" s="120">
        <f t="shared" si="200"/>
        <v>1.3333333333333333</v>
      </c>
      <c r="BY31" s="120">
        <f t="shared" si="200"/>
        <v>1.2345679012345678</v>
      </c>
      <c r="BZ31" s="120">
        <f t="shared" si="200"/>
        <v>4.9382716049382713</v>
      </c>
      <c r="CA31" s="120">
        <f t="shared" si="200"/>
        <v>11.111111111111111</v>
      </c>
      <c r="CB31" s="120">
        <f t="shared" si="200"/>
        <v>19.753086419753085</v>
      </c>
      <c r="CC31" s="120">
        <f t="shared" si="200"/>
        <v>30.864197530864196</v>
      </c>
      <c r="CD31" s="120">
        <f t="shared" si="200"/>
        <v>44.444444444444443</v>
      </c>
      <c r="CE31" s="120">
        <f t="shared" si="200"/>
        <v>60.493827160493829</v>
      </c>
      <c r="CF31" s="120">
        <f t="shared" si="200"/>
        <v>79.012345679012341</v>
      </c>
      <c r="CG31" s="120">
        <f t="shared" si="190"/>
        <v>1.08</v>
      </c>
      <c r="CH31" s="120">
        <f t="shared" si="190"/>
        <v>0.27</v>
      </c>
      <c r="CI31" s="120">
        <f t="shared" si="190"/>
        <v>0.12</v>
      </c>
      <c r="CJ31" s="120">
        <f t="shared" si="190"/>
        <v>6.7500000000000004E-2</v>
      </c>
      <c r="CK31" s="120">
        <f t="shared" si="190"/>
        <v>4.3200000000000002E-2</v>
      </c>
      <c r="CL31" s="120">
        <f t="shared" si="190"/>
        <v>0.03</v>
      </c>
      <c r="CM31" s="120">
        <f t="shared" si="190"/>
        <v>2.2040816326530613E-2</v>
      </c>
      <c r="CN31" s="120">
        <f t="shared" si="190"/>
        <v>1.6875000000000001E-2</v>
      </c>
      <c r="CO31" s="94">
        <f t="shared" si="37"/>
        <v>6.0354577777777783</v>
      </c>
      <c r="CP31" s="94">
        <f t="shared" si="38"/>
        <v>10.89429111111111</v>
      </c>
      <c r="CQ31" s="94">
        <f t="shared" si="39"/>
        <v>18.992346666666666</v>
      </c>
      <c r="CR31" s="94">
        <f t="shared" si="40"/>
        <v>30.329624444444441</v>
      </c>
      <c r="CS31" s="94">
        <f t="shared" si="41"/>
        <v>44.906124444444444</v>
      </c>
      <c r="CT31" s="94">
        <f t="shared" si="42"/>
        <v>62.721846666666664</v>
      </c>
      <c r="CU31" s="94">
        <f t="shared" si="43"/>
        <v>83.776791111111109</v>
      </c>
      <c r="CV31" s="94">
        <f t="shared" si="44"/>
        <v>108.07095777777778</v>
      </c>
      <c r="CW31" s="94">
        <f t="shared" si="45"/>
        <v>6.0354577777777783</v>
      </c>
      <c r="CX31" s="94">
        <f t="shared" si="46"/>
        <v>10.89429111111111</v>
      </c>
      <c r="CY31" s="94">
        <f t="shared" si="47"/>
        <v>18.992346666666666</v>
      </c>
      <c r="CZ31" s="94">
        <f t="shared" si="48"/>
        <v>30.329624444444441</v>
      </c>
      <c r="DA31" s="94">
        <f t="shared" si="49"/>
        <v>44.906124444444444</v>
      </c>
      <c r="DB31" s="94">
        <f t="shared" si="50"/>
        <v>62.721846666666664</v>
      </c>
      <c r="DC31" s="94">
        <f t="shared" si="51"/>
        <v>83.776791111111109</v>
      </c>
      <c r="DD31" s="94">
        <f t="shared" si="52"/>
        <v>108.07095777777778</v>
      </c>
      <c r="DE31" s="11">
        <f t="shared" si="53"/>
        <v>8.097954567901235</v>
      </c>
      <c r="DF31" s="11">
        <f t="shared" si="54"/>
        <v>8.5616582716049372</v>
      </c>
      <c r="DG31" s="11">
        <f t="shared" si="55"/>
        <v>14.134497777777778</v>
      </c>
      <c r="DH31" s="11">
        <f t="shared" si="56"/>
        <v>22.566473086419752</v>
      </c>
      <c r="DI31" s="11">
        <f t="shared" si="57"/>
        <v>33.580384197530861</v>
      </c>
      <c r="DJ31" s="11">
        <f t="shared" si="58"/>
        <v>47.107831111111111</v>
      </c>
      <c r="DK31" s="11">
        <f t="shared" si="59"/>
        <v>63.125377092466621</v>
      </c>
      <c r="DL31" s="11">
        <f t="shared" si="60"/>
        <v>81.623232345679014</v>
      </c>
      <c r="DM31" s="94">
        <f t="shared" si="61"/>
        <v>8.097954567901235</v>
      </c>
      <c r="DN31" s="94">
        <f t="shared" si="62"/>
        <v>8.5616582716049372</v>
      </c>
      <c r="DO31" s="94">
        <f t="shared" si="63"/>
        <v>14.134497777777778</v>
      </c>
      <c r="DP31" s="94">
        <f t="shared" si="64"/>
        <v>22.566473086419752</v>
      </c>
      <c r="DQ31" s="94">
        <f t="shared" si="65"/>
        <v>33.580384197530861</v>
      </c>
      <c r="DR31" s="94">
        <f t="shared" si="66"/>
        <v>47.107831111111111</v>
      </c>
      <c r="DS31" s="94">
        <f t="shared" si="67"/>
        <v>63.125377092466621</v>
      </c>
      <c r="DT31" s="94">
        <f t="shared" si="68"/>
        <v>81.623232345679014</v>
      </c>
      <c r="DU31" s="94">
        <f t="shared" si="69"/>
        <v>7.0836368131687237</v>
      </c>
      <c r="DV31" s="94">
        <f t="shared" si="70"/>
        <v>7.2764664526748959</v>
      </c>
      <c r="DW31" s="94">
        <f t="shared" si="71"/>
        <v>9.5939131851851851</v>
      </c>
      <c r="DX31" s="94">
        <f t="shared" si="72"/>
        <v>13.100322010699587</v>
      </c>
      <c r="DY31" s="94">
        <f t="shared" si="73"/>
        <v>17.680420233218108</v>
      </c>
      <c r="DZ31" s="94">
        <f t="shared" si="74"/>
        <v>23.305763940740739</v>
      </c>
      <c r="EA31" s="94">
        <f t="shared" si="75"/>
        <v>29.966607045267494</v>
      </c>
      <c r="EB31" s="94">
        <f t="shared" si="76"/>
        <v>37.658878492798351</v>
      </c>
      <c r="EC31" s="94">
        <f t="shared" si="77"/>
        <v>7.0836368131687246</v>
      </c>
      <c r="ED31" s="94">
        <f t="shared" si="78"/>
        <v>7.2764664526748968</v>
      </c>
      <c r="EE31" s="94">
        <f t="shared" si="79"/>
        <v>9.5939131851851851</v>
      </c>
      <c r="EF31" s="94">
        <f t="shared" si="80"/>
        <v>13.100322010699589</v>
      </c>
      <c r="EG31" s="94">
        <f t="shared" si="81"/>
        <v>17.680420233218108</v>
      </c>
      <c r="EH31" s="94">
        <f t="shared" si="82"/>
        <v>23.305763940740743</v>
      </c>
      <c r="EI31" s="94">
        <f t="shared" si="83"/>
        <v>29.966607045267494</v>
      </c>
      <c r="EJ31" s="94">
        <f t="shared" si="84"/>
        <v>37.658878492798358</v>
      </c>
      <c r="EK31" s="94">
        <f t="shared" si="85"/>
        <v>7.0836368131687246</v>
      </c>
      <c r="EL31" s="94">
        <f t="shared" si="86"/>
        <v>7.2764664526748968</v>
      </c>
      <c r="EM31" s="94">
        <f t="shared" si="87"/>
        <v>9.5939131851851851</v>
      </c>
      <c r="EN31" s="94">
        <f t="shared" si="88"/>
        <v>13.100322010699589</v>
      </c>
      <c r="EO31" s="94">
        <f t="shared" si="89"/>
        <v>17.680420233218108</v>
      </c>
      <c r="EP31" s="94">
        <f t="shared" si="90"/>
        <v>23.305763940740743</v>
      </c>
      <c r="EQ31" s="94">
        <f t="shared" si="91"/>
        <v>29.966607045267494</v>
      </c>
      <c r="ER31" s="94">
        <f t="shared" si="92"/>
        <v>37.658878492798358</v>
      </c>
      <c r="ES31" s="94">
        <f t="shared" si="93"/>
        <v>1</v>
      </c>
      <c r="ET31" s="94">
        <f t="shared" si="94"/>
        <v>1</v>
      </c>
      <c r="EU31" s="94">
        <f t="shared" si="95"/>
        <v>1</v>
      </c>
      <c r="EV31" s="94">
        <f t="shared" si="96"/>
        <v>1</v>
      </c>
      <c r="EW31" s="94">
        <f t="shared" si="97"/>
        <v>1</v>
      </c>
      <c r="EX31" s="94">
        <f t="shared" si="98"/>
        <v>1</v>
      </c>
      <c r="EY31" s="94">
        <f t="shared" si="99"/>
        <v>1</v>
      </c>
      <c r="EZ31" s="94">
        <f t="shared" si="100"/>
        <v>1</v>
      </c>
      <c r="FA31" s="94">
        <f t="shared" si="101"/>
        <v>1</v>
      </c>
      <c r="FB31" s="94">
        <f t="shared" si="102"/>
        <v>1</v>
      </c>
      <c r="FC31" s="94">
        <f t="shared" si="103"/>
        <v>1</v>
      </c>
      <c r="FD31" s="94">
        <f t="shared" si="104"/>
        <v>1</v>
      </c>
      <c r="FE31" s="94">
        <f t="shared" si="105"/>
        <v>1</v>
      </c>
      <c r="FF31" s="94">
        <f t="shared" si="106"/>
        <v>1</v>
      </c>
      <c r="FG31" s="94">
        <f t="shared" si="107"/>
        <v>1</v>
      </c>
      <c r="FH31" s="94">
        <f t="shared" si="108"/>
        <v>0.99999999999999978</v>
      </c>
      <c r="FI31" s="94">
        <f t="shared" si="109"/>
        <v>1</v>
      </c>
      <c r="FJ31" s="94">
        <f t="shared" si="110"/>
        <v>1</v>
      </c>
      <c r="FK31" s="94">
        <f t="shared" si="111"/>
        <v>1</v>
      </c>
      <c r="FL31" s="94">
        <f t="shared" si="112"/>
        <v>1</v>
      </c>
      <c r="FM31" s="94">
        <f t="shared" si="113"/>
        <v>1</v>
      </c>
      <c r="FN31" s="94">
        <f t="shared" si="114"/>
        <v>1</v>
      </c>
      <c r="FO31" s="94">
        <f t="shared" si="115"/>
        <v>1</v>
      </c>
      <c r="FP31" s="94">
        <f t="shared" si="116"/>
        <v>1</v>
      </c>
      <c r="FQ31" s="114">
        <f t="shared" si="117"/>
        <v>5.0393189394667859</v>
      </c>
      <c r="FR31" s="114">
        <f t="shared" si="118"/>
        <v>4.3370264060926624</v>
      </c>
      <c r="FS31" s="114">
        <f t="shared" si="119"/>
        <v>5.0481864141630943</v>
      </c>
      <c r="FT31" s="114">
        <f t="shared" si="120"/>
        <v>5.626292153512833</v>
      </c>
      <c r="FU31" s="114">
        <f t="shared" si="121"/>
        <v>6.013664668543603</v>
      </c>
      <c r="FV31" s="114">
        <f t="shared" si="122"/>
        <v>6.2702589880608199</v>
      </c>
      <c r="FW31" s="114">
        <f t="shared" si="123"/>
        <v>6.4444175883893857</v>
      </c>
      <c r="FX31" s="114">
        <f t="shared" si="124"/>
        <v>6.5663821673190084</v>
      </c>
      <c r="FY31" s="89"/>
      <c r="FZ31" s="89">
        <f t="shared" si="125"/>
        <v>4.3370264060926624</v>
      </c>
      <c r="GB31" s="120">
        <f t="shared" si="191"/>
        <v>0.81</v>
      </c>
      <c r="GC31" s="120">
        <f t="shared" si="191"/>
        <v>0.20250000000000001</v>
      </c>
      <c r="GD31" s="120">
        <f t="shared" si="191"/>
        <v>0.09</v>
      </c>
      <c r="GE31" s="120">
        <f t="shared" si="191"/>
        <v>5.0625000000000003E-2</v>
      </c>
      <c r="GF31" s="120">
        <f t="shared" si="191"/>
        <v>3.2399999999999998E-2</v>
      </c>
      <c r="GG31" s="120">
        <f t="shared" si="191"/>
        <v>2.2499999999999999E-2</v>
      </c>
      <c r="GH31" s="120">
        <f t="shared" si="191"/>
        <v>1.653061224489796E-2</v>
      </c>
      <c r="GI31" s="120">
        <f t="shared" si="191"/>
        <v>1.2656250000000001E-2</v>
      </c>
      <c r="GJ31" s="120">
        <v>1</v>
      </c>
      <c r="GK31" s="120">
        <v>1</v>
      </c>
      <c r="GL31" s="120">
        <v>1</v>
      </c>
      <c r="GM31" s="120">
        <v>1</v>
      </c>
      <c r="GN31" s="120">
        <v>1</v>
      </c>
      <c r="GO31" s="120">
        <v>1</v>
      </c>
      <c r="GP31" s="120">
        <v>1</v>
      </c>
      <c r="GQ31" s="120">
        <v>1</v>
      </c>
      <c r="GR31" s="120">
        <f t="shared" si="127"/>
        <v>1.2345679012345678</v>
      </c>
      <c r="GS31" s="120">
        <f t="shared" si="128"/>
        <v>4.9382716049382713</v>
      </c>
      <c r="GT31" s="120">
        <f t="shared" si="129"/>
        <v>11.111111111111111</v>
      </c>
      <c r="GU31" s="120">
        <f t="shared" si="130"/>
        <v>19.753086419753085</v>
      </c>
      <c r="GV31" s="120">
        <f t="shared" si="131"/>
        <v>30.864197530864196</v>
      </c>
      <c r="GW31" s="120">
        <f t="shared" si="132"/>
        <v>44.444444444444443</v>
      </c>
      <c r="GX31" s="120">
        <f t="shared" si="133"/>
        <v>60.493827160493829</v>
      </c>
      <c r="GY31" s="120">
        <f t="shared" si="134"/>
        <v>79.012345679012341</v>
      </c>
      <c r="GZ31" s="120">
        <f t="shared" si="135"/>
        <v>0.81</v>
      </c>
      <c r="HA31" s="120">
        <f t="shared" si="136"/>
        <v>0.20250000000000001</v>
      </c>
      <c r="HB31" s="120">
        <f t="shared" si="137"/>
        <v>0.09</v>
      </c>
      <c r="HC31" s="120">
        <f t="shared" si="138"/>
        <v>5.0625000000000003E-2</v>
      </c>
      <c r="HD31" s="120">
        <f t="shared" si="139"/>
        <v>3.2399999999999998E-2</v>
      </c>
      <c r="HE31" s="120">
        <f t="shared" si="140"/>
        <v>2.2499999999999999E-2</v>
      </c>
      <c r="HF31" s="120">
        <f t="shared" si="141"/>
        <v>1.653061224489796E-2</v>
      </c>
      <c r="HG31" s="120">
        <f t="shared" si="142"/>
        <v>1.2656250000000001E-2</v>
      </c>
      <c r="HI31" s="120">
        <f t="shared" si="192"/>
        <v>4.32</v>
      </c>
      <c r="HJ31" s="120">
        <f t="shared" si="192"/>
        <v>1.08</v>
      </c>
      <c r="HK31" s="120">
        <f t="shared" si="192"/>
        <v>0.48</v>
      </c>
      <c r="HL31" s="120">
        <f t="shared" si="192"/>
        <v>0.27</v>
      </c>
      <c r="HM31" s="120">
        <f t="shared" si="192"/>
        <v>0.17280000000000001</v>
      </c>
      <c r="HN31" s="120">
        <f t="shared" si="192"/>
        <v>0.12</v>
      </c>
      <c r="HO31" s="120">
        <f t="shared" si="192"/>
        <v>8.8163265306122451E-2</v>
      </c>
      <c r="HP31" s="120">
        <f t="shared" si="192"/>
        <v>6.7500000000000004E-2</v>
      </c>
      <c r="HQ31" s="120">
        <f t="shared" si="193"/>
        <v>1.3333333333333333</v>
      </c>
      <c r="HR31" s="120">
        <f t="shared" si="193"/>
        <v>1.3333333333333333</v>
      </c>
      <c r="HS31" s="120">
        <f t="shared" si="193"/>
        <v>1.3333333333333333</v>
      </c>
      <c r="HT31" s="120">
        <f t="shared" si="193"/>
        <v>1.3333333333333333</v>
      </c>
      <c r="HU31" s="120">
        <f t="shared" si="193"/>
        <v>1.3333333333333333</v>
      </c>
      <c r="HV31" s="120">
        <f t="shared" si="193"/>
        <v>1.3333333333333333</v>
      </c>
      <c r="HW31" s="120">
        <f t="shared" si="193"/>
        <v>1.3333333333333333</v>
      </c>
      <c r="HX31" s="120">
        <f t="shared" si="193"/>
        <v>1.3333333333333333</v>
      </c>
      <c r="HY31" s="120">
        <f t="shared" si="145"/>
        <v>1.2345679012345678</v>
      </c>
      <c r="HZ31" s="120">
        <f t="shared" si="146"/>
        <v>4.9382716049382713</v>
      </c>
      <c r="IA31" s="120">
        <f t="shared" si="147"/>
        <v>11.111111111111111</v>
      </c>
      <c r="IB31" s="120">
        <f t="shared" si="148"/>
        <v>19.753086419753085</v>
      </c>
      <c r="IC31" s="120">
        <f t="shared" si="149"/>
        <v>30.864197530864196</v>
      </c>
      <c r="ID31" s="120">
        <f t="shared" si="150"/>
        <v>44.444444444444443</v>
      </c>
      <c r="IE31" s="120">
        <f t="shared" si="151"/>
        <v>60.493827160493829</v>
      </c>
      <c r="IF31" s="120">
        <f t="shared" si="152"/>
        <v>79.012345679012341</v>
      </c>
      <c r="IG31" s="120">
        <f t="shared" si="153"/>
        <v>1.08</v>
      </c>
      <c r="IH31" s="120">
        <f t="shared" si="154"/>
        <v>0.27</v>
      </c>
      <c r="II31" s="120">
        <f t="shared" si="155"/>
        <v>0.12</v>
      </c>
      <c r="IJ31" s="120">
        <f t="shared" si="156"/>
        <v>6.7500000000000004E-2</v>
      </c>
      <c r="IK31" s="120">
        <f t="shared" si="157"/>
        <v>4.3200000000000002E-2</v>
      </c>
      <c r="IL31" s="120">
        <f t="shared" si="158"/>
        <v>0.03</v>
      </c>
      <c r="IM31" s="120">
        <f t="shared" si="159"/>
        <v>2.2040816326530613E-2</v>
      </c>
      <c r="IN31" s="120">
        <f t="shared" si="160"/>
        <v>1.6875000000000001E-2</v>
      </c>
      <c r="IO31" s="10"/>
      <c r="IP31" s="120">
        <f t="shared" si="161"/>
        <v>0.60750000000000004</v>
      </c>
      <c r="IQ31" s="120">
        <f t="shared" si="194"/>
        <v>0.16200000000000001</v>
      </c>
      <c r="IR31" s="120">
        <f t="shared" si="194"/>
        <v>8.1000000000000003E-2</v>
      </c>
      <c r="IS31" s="120">
        <f t="shared" si="194"/>
        <v>4.764705882352941E-2</v>
      </c>
      <c r="IT31" s="120">
        <f t="shared" si="194"/>
        <v>3.1153846153846153E-2</v>
      </c>
      <c r="IU31" s="120">
        <f t="shared" si="194"/>
        <v>2.189189189189189E-2</v>
      </c>
      <c r="IV31" s="120">
        <f t="shared" si="194"/>
        <v>1.6199999999999999E-2</v>
      </c>
      <c r="IW31" s="120">
        <f t="shared" si="194"/>
        <v>1.2461538461538461E-2</v>
      </c>
      <c r="IX31" s="120">
        <v>1</v>
      </c>
      <c r="IY31" s="120">
        <v>1</v>
      </c>
      <c r="IZ31" s="120">
        <v>1</v>
      </c>
      <c r="JA31" s="120">
        <v>1</v>
      </c>
      <c r="JB31" s="120">
        <v>1</v>
      </c>
      <c r="JC31" s="120">
        <v>1</v>
      </c>
      <c r="JD31" s="120">
        <v>1</v>
      </c>
      <c r="JE31" s="120">
        <v>1</v>
      </c>
      <c r="JF31" s="120">
        <f t="shared" si="163"/>
        <v>4.9382716049382713</v>
      </c>
      <c r="JG31" s="120">
        <f t="shared" si="195"/>
        <v>10.123456790123456</v>
      </c>
      <c r="JH31" s="120">
        <f t="shared" si="195"/>
        <v>16.790123456790123</v>
      </c>
      <c r="JI31" s="120">
        <f t="shared" si="195"/>
        <v>25.635439360929556</v>
      </c>
      <c r="JJ31" s="120">
        <f t="shared" si="195"/>
        <v>36.847103513770179</v>
      </c>
      <c r="JK31" s="120">
        <f t="shared" si="195"/>
        <v>50.483817150483816</v>
      </c>
      <c r="JL31" s="120">
        <f t="shared" si="195"/>
        <v>66.567901234567898</v>
      </c>
      <c r="JM31" s="120">
        <f t="shared" si="195"/>
        <v>85.109211775878435</v>
      </c>
      <c r="JN31" s="120">
        <f t="shared" si="165"/>
        <v>0.60750000000000004</v>
      </c>
      <c r="JO31" s="120">
        <f t="shared" si="166"/>
        <v>0.16200000000000001</v>
      </c>
      <c r="JP31" s="120">
        <f t="shared" si="167"/>
        <v>8.1000000000000003E-2</v>
      </c>
      <c r="JQ31" s="120">
        <f t="shared" si="168"/>
        <v>4.764705882352941E-2</v>
      </c>
      <c r="JR31" s="120">
        <f t="shared" si="169"/>
        <v>3.1153846153846153E-2</v>
      </c>
      <c r="JS31" s="120">
        <f t="shared" si="170"/>
        <v>2.189189189189189E-2</v>
      </c>
      <c r="JT31" s="120">
        <f t="shared" si="171"/>
        <v>1.6199999999999999E-2</v>
      </c>
      <c r="JU31" s="120">
        <f t="shared" si="172"/>
        <v>1.2461538461538461E-2</v>
      </c>
      <c r="JW31" s="120">
        <f t="shared" si="173"/>
        <v>3.24</v>
      </c>
      <c r="JX31" s="120">
        <f t="shared" si="196"/>
        <v>0.86399999999999999</v>
      </c>
      <c r="JY31" s="120">
        <f t="shared" si="196"/>
        <v>0.432</v>
      </c>
      <c r="JZ31" s="120">
        <f t="shared" si="196"/>
        <v>0.2541176470588235</v>
      </c>
      <c r="KA31" s="120">
        <f t="shared" si="196"/>
        <v>0.16615384615384615</v>
      </c>
      <c r="KB31" s="120">
        <f t="shared" si="196"/>
        <v>0.11675675675675676</v>
      </c>
      <c r="KC31" s="120">
        <f t="shared" si="196"/>
        <v>8.6400000000000005E-2</v>
      </c>
      <c r="KD31" s="120">
        <f t="shared" si="196"/>
        <v>6.6461538461538461E-2</v>
      </c>
      <c r="KE31" s="120">
        <f t="shared" si="197"/>
        <v>1.3333333333333333</v>
      </c>
      <c r="KF31" s="120">
        <f t="shared" si="197"/>
        <v>1.3333333333333333</v>
      </c>
      <c r="KG31" s="120">
        <f t="shared" si="197"/>
        <v>1.3333333333333333</v>
      </c>
      <c r="KH31" s="120">
        <f t="shared" si="197"/>
        <v>1.3333333333333333</v>
      </c>
      <c r="KI31" s="120">
        <f t="shared" si="197"/>
        <v>1.3333333333333333</v>
      </c>
      <c r="KJ31" s="120">
        <f t="shared" si="197"/>
        <v>1.3333333333333333</v>
      </c>
      <c r="KK31" s="120">
        <f t="shared" si="197"/>
        <v>1.3333333333333333</v>
      </c>
      <c r="KL31" s="120">
        <f t="shared" si="197"/>
        <v>1.3333333333333333</v>
      </c>
      <c r="KM31" s="120">
        <f t="shared" si="176"/>
        <v>4.9382716049382713</v>
      </c>
      <c r="KN31" s="120">
        <f t="shared" si="198"/>
        <v>10.123456790123456</v>
      </c>
      <c r="KO31" s="120">
        <f t="shared" si="198"/>
        <v>16.790123456790123</v>
      </c>
      <c r="KP31" s="120">
        <f t="shared" si="198"/>
        <v>25.635439360929556</v>
      </c>
      <c r="KQ31" s="120">
        <f t="shared" si="198"/>
        <v>36.847103513770179</v>
      </c>
      <c r="KR31" s="120">
        <f t="shared" si="198"/>
        <v>50.483817150483816</v>
      </c>
      <c r="KS31" s="120">
        <f t="shared" si="198"/>
        <v>66.567901234567898</v>
      </c>
      <c r="KT31" s="120">
        <f t="shared" si="198"/>
        <v>85.109211775878435</v>
      </c>
      <c r="KU31" s="120">
        <f t="shared" si="178"/>
        <v>0.81</v>
      </c>
      <c r="KV31" s="120">
        <f t="shared" si="179"/>
        <v>0.216</v>
      </c>
      <c r="KW31" s="120">
        <f t="shared" si="180"/>
        <v>0.108</v>
      </c>
      <c r="KX31" s="120">
        <f t="shared" si="181"/>
        <v>6.3529411764705876E-2</v>
      </c>
      <c r="KY31" s="120">
        <f t="shared" si="182"/>
        <v>4.1538461538461538E-2</v>
      </c>
      <c r="KZ31" s="120">
        <f t="shared" si="183"/>
        <v>2.9189189189189189E-2</v>
      </c>
      <c r="LA31" s="120">
        <f t="shared" si="184"/>
        <v>2.1600000000000001E-2</v>
      </c>
      <c r="LB31" s="120">
        <f t="shared" si="185"/>
        <v>1.6615384615384615E-2</v>
      </c>
      <c r="LD31" s="11">
        <v>0.9</v>
      </c>
      <c r="LE31" s="18">
        <f t="shared" si="199"/>
        <v>8.2843982205492921</v>
      </c>
      <c r="LF31" s="18">
        <f t="shared" si="199"/>
        <v>6.4707056784644283</v>
      </c>
      <c r="LG31" s="18">
        <f t="shared" si="199"/>
        <v>5.1374472847575845</v>
      </c>
      <c r="LH31" s="18">
        <f t="shared" si="199"/>
        <v>3.6490231364891383</v>
      </c>
      <c r="LI31" s="18">
        <f t="shared" si="199"/>
        <v>2.31231756550181</v>
      </c>
      <c r="LJ31" s="18">
        <f t="shared" si="199"/>
        <v>1.2513650279967428</v>
      </c>
      <c r="LK31" s="18">
        <f t="shared" si="199"/>
        <v>1.0038912838941239</v>
      </c>
      <c r="LL31" s="18"/>
      <c r="LM31" s="11">
        <v>0.9</v>
      </c>
      <c r="LN31" s="18">
        <v>4.0937607331153743</v>
      </c>
      <c r="LO31" s="18">
        <v>3.6782868652276877</v>
      </c>
      <c r="LP31" s="18">
        <v>3.3381474336856405</v>
      </c>
      <c r="LQ31" s="18">
        <v>2.8193211558023989</v>
      </c>
      <c r="LR31" s="18">
        <v>2.1198505369452048</v>
      </c>
      <c r="LS31" s="18">
        <v>1.2353953779445428</v>
      </c>
      <c r="LT31" s="18">
        <v>1.0001560201216582</v>
      </c>
      <c r="LU31" s="18">
        <v>8.2843982205492921</v>
      </c>
      <c r="LV31" s="18">
        <v>6.4707056784644283</v>
      </c>
      <c r="LW31" s="18">
        <v>5.1374472847575845</v>
      </c>
      <c r="LX31" s="18">
        <v>3.6490231364891383</v>
      </c>
      <c r="LY31" s="18">
        <v>2.31231756550181</v>
      </c>
      <c r="LZ31" s="18">
        <v>1.2513650279967428</v>
      </c>
      <c r="MA31" s="18">
        <v>1.0038912838941239</v>
      </c>
      <c r="MB31" s="18">
        <v>7.5919076144503128</v>
      </c>
      <c r="MC31" s="18">
        <v>6.0227738743279753</v>
      </c>
      <c r="MD31" s="18">
        <v>4.9989824538327348</v>
      </c>
      <c r="ME31" s="18">
        <v>3.7496081982050984</v>
      </c>
      <c r="MF31" s="18">
        <v>2.3373910243720255</v>
      </c>
      <c r="MG31" s="18">
        <v>1.2469759197559001</v>
      </c>
      <c r="MH31" s="18">
        <v>1.0008292035875033</v>
      </c>
      <c r="MI31" s="18">
        <v>10.905189224201532</v>
      </c>
      <c r="MJ31" s="18">
        <v>8.3786644548897797</v>
      </c>
      <c r="MK31" s="18">
        <v>6.4371164527783247</v>
      </c>
      <c r="ML31" s="18">
        <v>4.2114891313049956</v>
      </c>
      <c r="MM31" s="18">
        <v>2.4319190479254837</v>
      </c>
      <c r="MN31" s="18">
        <v>1.2499717303965299</v>
      </c>
      <c r="MO31" s="18">
        <v>1.0000126254249304</v>
      </c>
      <c r="MP31" s="120"/>
      <c r="MQ31" s="120"/>
      <c r="MR31" s="120"/>
      <c r="MS31" s="120"/>
    </row>
    <row r="32" spans="2:357" s="4" customFormat="1" ht="13.8" x14ac:dyDescent="0.3">
      <c r="M32" s="6"/>
      <c r="N32" s="6"/>
      <c r="O32" s="6"/>
      <c r="P32" s="6"/>
      <c r="Q32" s="6"/>
      <c r="R32" s="6"/>
      <c r="S32" s="7"/>
      <c r="T32" s="6"/>
      <c r="U32" s="5"/>
      <c r="V32" s="94"/>
      <c r="X32" s="127">
        <v>9.5</v>
      </c>
      <c r="Y32" s="127">
        <v>10</v>
      </c>
      <c r="Z32" s="39">
        <f t="shared" si="2"/>
        <v>0.02</v>
      </c>
      <c r="AA32" s="39">
        <f t="shared" si="3"/>
        <v>10000000</v>
      </c>
      <c r="AB32" s="39">
        <f t="shared" si="4"/>
        <v>10000000</v>
      </c>
      <c r="AC32" s="98">
        <f t="shared" si="5"/>
        <v>3500000</v>
      </c>
      <c r="AD32" s="41">
        <f t="shared" si="6"/>
        <v>0.33</v>
      </c>
      <c r="AE32" s="41">
        <f t="shared" si="7"/>
        <v>0.33</v>
      </c>
      <c r="AF32" s="40">
        <f t="shared" si="8"/>
        <v>1.4999999999999999E-2</v>
      </c>
      <c r="AG32" s="39">
        <f t="shared" si="9"/>
        <v>10000000</v>
      </c>
      <c r="AH32" s="39">
        <f t="shared" si="10"/>
        <v>10000000</v>
      </c>
      <c r="AI32" s="98">
        <f t="shared" si="11"/>
        <v>3500000</v>
      </c>
      <c r="AJ32" s="41">
        <f t="shared" si="12"/>
        <v>0.33</v>
      </c>
      <c r="AK32" s="41">
        <f t="shared" si="13"/>
        <v>0.33</v>
      </c>
      <c r="AL32" s="41">
        <f t="shared" si="14"/>
        <v>0.15</v>
      </c>
      <c r="AM32" s="39">
        <f t="shared" si="15"/>
        <v>16000</v>
      </c>
      <c r="AN32" s="39">
        <f t="shared" si="16"/>
        <v>10000</v>
      </c>
      <c r="AO32" s="39">
        <f t="shared" si="17"/>
        <v>10000</v>
      </c>
      <c r="AP32" s="41">
        <f t="shared" si="18"/>
        <v>0.03</v>
      </c>
      <c r="AQ32" s="41">
        <f t="shared" si="19"/>
        <v>0.03</v>
      </c>
      <c r="AR32" s="4">
        <f t="shared" si="20"/>
        <v>0.16750000000000001</v>
      </c>
      <c r="AS32" s="11">
        <f t="shared" si="21"/>
        <v>0.95</v>
      </c>
      <c r="AT32" s="13">
        <f t="shared" si="22"/>
        <v>2698.7110633727179</v>
      </c>
      <c r="AU32" s="17">
        <f t="shared" si="187"/>
        <v>0.14240255159723011</v>
      </c>
      <c r="AV32" s="11">
        <f t="shared" si="23"/>
        <v>0.5714285714285714</v>
      </c>
      <c r="AW32" s="10">
        <f t="shared" si="24"/>
        <v>1</v>
      </c>
      <c r="AX32" s="10">
        <f t="shared" si="25"/>
        <v>0.8911</v>
      </c>
      <c r="AY32" s="10">
        <f t="shared" si="26"/>
        <v>224441.70126809561</v>
      </c>
      <c r="AZ32" s="10">
        <f t="shared" si="188"/>
        <v>1</v>
      </c>
      <c r="BA32" s="10">
        <f t="shared" si="27"/>
        <v>0.31188500000000002</v>
      </c>
      <c r="BB32" s="10">
        <f t="shared" si="28"/>
        <v>0.95377000000000001</v>
      </c>
      <c r="BC32" s="10">
        <f t="shared" si="29"/>
        <v>0.99909999999999999</v>
      </c>
      <c r="BD32" s="10">
        <f t="shared" si="30"/>
        <v>0.8911</v>
      </c>
      <c r="BE32" s="10">
        <f t="shared" si="31"/>
        <v>168331.27595107173</v>
      </c>
      <c r="BF32" s="10">
        <f t="shared" si="32"/>
        <v>1</v>
      </c>
      <c r="BG32" s="10">
        <f t="shared" si="33"/>
        <v>0.31188500000000002</v>
      </c>
      <c r="BH32" s="10">
        <f t="shared" si="34"/>
        <v>0.95377000000000001</v>
      </c>
      <c r="BI32" s="120">
        <f t="shared" si="189"/>
        <v>4.8133333333333335</v>
      </c>
      <c r="BJ32" s="120">
        <f t="shared" si="200"/>
        <v>1.2033333333333334</v>
      </c>
      <c r="BK32" s="120">
        <f t="shared" si="200"/>
        <v>0.53481481481481485</v>
      </c>
      <c r="BL32" s="120">
        <f t="shared" si="200"/>
        <v>0.30083333333333334</v>
      </c>
      <c r="BM32" s="120">
        <f t="shared" si="200"/>
        <v>0.19253333333333333</v>
      </c>
      <c r="BN32" s="120">
        <f t="shared" si="200"/>
        <v>0.13370370370370371</v>
      </c>
      <c r="BO32" s="120">
        <f t="shared" si="200"/>
        <v>9.8231292517006796E-2</v>
      </c>
      <c r="BP32" s="120">
        <f t="shared" si="200"/>
        <v>7.5208333333333335E-2</v>
      </c>
      <c r="BQ32" s="120">
        <f t="shared" si="200"/>
        <v>1.3333333333333333</v>
      </c>
      <c r="BR32" s="120">
        <f t="shared" si="200"/>
        <v>1.3333333333333333</v>
      </c>
      <c r="BS32" s="120">
        <f t="shared" si="200"/>
        <v>1.3333333333333333</v>
      </c>
      <c r="BT32" s="120">
        <f t="shared" si="200"/>
        <v>1.3333333333333333</v>
      </c>
      <c r="BU32" s="120">
        <f t="shared" si="200"/>
        <v>1.3333333333333333</v>
      </c>
      <c r="BV32" s="120">
        <f t="shared" si="200"/>
        <v>1.3333333333333333</v>
      </c>
      <c r="BW32" s="120">
        <f t="shared" si="200"/>
        <v>1.3333333333333333</v>
      </c>
      <c r="BX32" s="120">
        <f t="shared" si="200"/>
        <v>1.3333333333333333</v>
      </c>
      <c r="BY32" s="120">
        <f t="shared" si="200"/>
        <v>1.10803324099723</v>
      </c>
      <c r="BZ32" s="120">
        <f t="shared" si="200"/>
        <v>4.43213296398892</v>
      </c>
      <c r="CA32" s="120">
        <f t="shared" si="200"/>
        <v>9.97229916897507</v>
      </c>
      <c r="CB32" s="120">
        <f t="shared" si="200"/>
        <v>17.72853185595568</v>
      </c>
      <c r="CC32" s="120">
        <f t="shared" si="200"/>
        <v>27.700831024930746</v>
      </c>
      <c r="CD32" s="120">
        <f t="shared" si="200"/>
        <v>39.88919667590028</v>
      </c>
      <c r="CE32" s="120">
        <f t="shared" si="200"/>
        <v>54.293628808864263</v>
      </c>
      <c r="CF32" s="120">
        <f t="shared" si="200"/>
        <v>70.91412742382272</v>
      </c>
      <c r="CG32" s="120">
        <f t="shared" si="190"/>
        <v>1.2033333333333334</v>
      </c>
      <c r="CH32" s="120">
        <f t="shared" si="190"/>
        <v>0.30083333333333334</v>
      </c>
      <c r="CI32" s="120">
        <f t="shared" si="190"/>
        <v>0.13370370370370371</v>
      </c>
      <c r="CJ32" s="120">
        <f t="shared" si="190"/>
        <v>7.5208333333333335E-2</v>
      </c>
      <c r="CK32" s="120">
        <f t="shared" si="190"/>
        <v>4.8133333333333334E-2</v>
      </c>
      <c r="CL32" s="120">
        <f t="shared" si="190"/>
        <v>3.3425925925925928E-2</v>
      </c>
      <c r="CM32" s="120">
        <f t="shared" si="190"/>
        <v>2.4557823129251699E-2</v>
      </c>
      <c r="CN32" s="120">
        <f t="shared" si="190"/>
        <v>1.8802083333333334E-2</v>
      </c>
      <c r="CO32" s="94">
        <f t="shared" si="37"/>
        <v>5.8694588550323177</v>
      </c>
      <c r="CP32" s="94">
        <f t="shared" si="38"/>
        <v>10.23029542012927</v>
      </c>
      <c r="CQ32" s="94">
        <f t="shared" si="39"/>
        <v>17.498356361957526</v>
      </c>
      <c r="CR32" s="94">
        <f t="shared" si="40"/>
        <v>27.673641680517083</v>
      </c>
      <c r="CS32" s="94">
        <f t="shared" si="41"/>
        <v>40.756151375807939</v>
      </c>
      <c r="CT32" s="94">
        <f t="shared" si="42"/>
        <v>56.745885447830105</v>
      </c>
      <c r="CU32" s="94">
        <f t="shared" si="43"/>
        <v>75.642843896583571</v>
      </c>
      <c r="CV32" s="94">
        <f t="shared" si="44"/>
        <v>97.44702672206833</v>
      </c>
      <c r="CW32" s="94">
        <f t="shared" si="45"/>
        <v>5.8694588550323177</v>
      </c>
      <c r="CX32" s="94">
        <f t="shared" si="46"/>
        <v>10.23029542012927</v>
      </c>
      <c r="CY32" s="94">
        <f t="shared" si="47"/>
        <v>17.498356361957526</v>
      </c>
      <c r="CZ32" s="94">
        <f t="shared" si="48"/>
        <v>27.673641680517083</v>
      </c>
      <c r="DA32" s="94">
        <f t="shared" si="49"/>
        <v>40.756151375807939</v>
      </c>
      <c r="DB32" s="94">
        <f t="shared" si="50"/>
        <v>56.745885447830105</v>
      </c>
      <c r="DC32" s="94">
        <f t="shared" si="51"/>
        <v>75.642843896583571</v>
      </c>
      <c r="DD32" s="94">
        <f t="shared" si="52"/>
        <v>97.44702672206833</v>
      </c>
      <c r="DE32" s="11">
        <f t="shared" si="53"/>
        <v>8.4647532409972293</v>
      </c>
      <c r="DF32" s="11">
        <f t="shared" si="54"/>
        <v>8.1788529639889198</v>
      </c>
      <c r="DG32" s="11">
        <f t="shared" si="55"/>
        <v>13.050500650456552</v>
      </c>
      <c r="DH32" s="11">
        <f t="shared" si="56"/>
        <v>20.57275185595568</v>
      </c>
      <c r="DI32" s="11">
        <f t="shared" si="57"/>
        <v>30.436751024930746</v>
      </c>
      <c r="DJ32" s="11">
        <f t="shared" si="58"/>
        <v>42.566287046270652</v>
      </c>
      <c r="DK32" s="11">
        <f t="shared" si="59"/>
        <v>56.935246768047939</v>
      </c>
      <c r="DL32" s="11">
        <f t="shared" si="60"/>
        <v>73.532722423822719</v>
      </c>
      <c r="DM32" s="94">
        <f t="shared" si="61"/>
        <v>8.4647532409972293</v>
      </c>
      <c r="DN32" s="94">
        <f t="shared" si="62"/>
        <v>8.1788529639889198</v>
      </c>
      <c r="DO32" s="94">
        <f t="shared" si="63"/>
        <v>13.050500650456552</v>
      </c>
      <c r="DP32" s="94">
        <f t="shared" si="64"/>
        <v>20.57275185595568</v>
      </c>
      <c r="DQ32" s="94">
        <f t="shared" si="65"/>
        <v>30.436751024930746</v>
      </c>
      <c r="DR32" s="94">
        <f t="shared" si="66"/>
        <v>42.566287046270652</v>
      </c>
      <c r="DS32" s="94">
        <f t="shared" si="67"/>
        <v>56.935246768047939</v>
      </c>
      <c r="DT32" s="94">
        <f t="shared" si="68"/>
        <v>73.532722423822719</v>
      </c>
      <c r="DU32" s="94">
        <f t="shared" si="69"/>
        <v>7.236168818713451</v>
      </c>
      <c r="DV32" s="94">
        <f t="shared" si="70"/>
        <v>7.1172781415204689</v>
      </c>
      <c r="DW32" s="94">
        <f t="shared" si="71"/>
        <v>9.1431365931124127</v>
      </c>
      <c r="DX32" s="94">
        <f t="shared" si="72"/>
        <v>12.27123968274854</v>
      </c>
      <c r="DY32" s="94">
        <f t="shared" si="73"/>
        <v>16.373150857169591</v>
      </c>
      <c r="DZ32" s="94">
        <f t="shared" si="74"/>
        <v>21.417177979857051</v>
      </c>
      <c r="EA32" s="94">
        <f t="shared" si="75"/>
        <v>27.392461983625729</v>
      </c>
      <c r="EB32" s="94">
        <f t="shared" si="76"/>
        <v>34.294466910160821</v>
      </c>
      <c r="EC32" s="94">
        <f t="shared" si="77"/>
        <v>7.236168818713451</v>
      </c>
      <c r="ED32" s="94">
        <f t="shared" si="78"/>
        <v>7.1172781415204689</v>
      </c>
      <c r="EE32" s="94">
        <f t="shared" si="79"/>
        <v>9.1431365931124127</v>
      </c>
      <c r="EF32" s="94">
        <f t="shared" si="80"/>
        <v>12.27123968274854</v>
      </c>
      <c r="EG32" s="94">
        <f t="shared" si="81"/>
        <v>16.373150857169591</v>
      </c>
      <c r="EH32" s="94">
        <f t="shared" si="82"/>
        <v>21.417177979857055</v>
      </c>
      <c r="EI32" s="94">
        <f t="shared" si="83"/>
        <v>27.392461983625733</v>
      </c>
      <c r="EJ32" s="94">
        <f t="shared" si="84"/>
        <v>34.294466910160821</v>
      </c>
      <c r="EK32" s="94">
        <f t="shared" si="85"/>
        <v>7.236168818713451</v>
      </c>
      <c r="EL32" s="94">
        <f t="shared" si="86"/>
        <v>7.1172781415204689</v>
      </c>
      <c r="EM32" s="94">
        <f t="shared" si="87"/>
        <v>9.1431365931124127</v>
      </c>
      <c r="EN32" s="94">
        <f t="shared" si="88"/>
        <v>12.27123968274854</v>
      </c>
      <c r="EO32" s="94">
        <f t="shared" si="89"/>
        <v>16.373150857169591</v>
      </c>
      <c r="EP32" s="94">
        <f t="shared" si="90"/>
        <v>21.417177979857055</v>
      </c>
      <c r="EQ32" s="94">
        <f t="shared" si="91"/>
        <v>27.392461983625733</v>
      </c>
      <c r="ER32" s="94">
        <f t="shared" si="92"/>
        <v>34.294466910160821</v>
      </c>
      <c r="ES32" s="94">
        <f t="shared" si="93"/>
        <v>1</v>
      </c>
      <c r="ET32" s="94">
        <f t="shared" si="94"/>
        <v>1</v>
      </c>
      <c r="EU32" s="94">
        <f t="shared" si="95"/>
        <v>1</v>
      </c>
      <c r="EV32" s="94">
        <f t="shared" si="96"/>
        <v>1</v>
      </c>
      <c r="EW32" s="94">
        <f t="shared" si="97"/>
        <v>1</v>
      </c>
      <c r="EX32" s="94">
        <f t="shared" si="98"/>
        <v>1</v>
      </c>
      <c r="EY32" s="94">
        <f t="shared" si="99"/>
        <v>1</v>
      </c>
      <c r="EZ32" s="94">
        <f t="shared" si="100"/>
        <v>1</v>
      </c>
      <c r="FA32" s="94">
        <f t="shared" si="101"/>
        <v>1</v>
      </c>
      <c r="FB32" s="94">
        <f t="shared" si="102"/>
        <v>1</v>
      </c>
      <c r="FC32" s="94">
        <f t="shared" si="103"/>
        <v>1</v>
      </c>
      <c r="FD32" s="94">
        <f t="shared" si="104"/>
        <v>1</v>
      </c>
      <c r="FE32" s="94">
        <f t="shared" si="105"/>
        <v>1</v>
      </c>
      <c r="FF32" s="94">
        <f t="shared" si="106"/>
        <v>1</v>
      </c>
      <c r="FG32" s="94">
        <f t="shared" si="107"/>
        <v>1</v>
      </c>
      <c r="FH32" s="94">
        <f t="shared" si="108"/>
        <v>1</v>
      </c>
      <c r="FI32" s="94">
        <f t="shared" si="109"/>
        <v>1</v>
      </c>
      <c r="FJ32" s="94">
        <f t="shared" si="110"/>
        <v>1</v>
      </c>
      <c r="FK32" s="94">
        <f t="shared" si="111"/>
        <v>1</v>
      </c>
      <c r="FL32" s="94">
        <f t="shared" si="112"/>
        <v>1</v>
      </c>
      <c r="FM32" s="94">
        <f t="shared" si="113"/>
        <v>1</v>
      </c>
      <c r="FN32" s="94">
        <f t="shared" si="114"/>
        <v>1</v>
      </c>
      <c r="FO32" s="94">
        <f t="shared" si="115"/>
        <v>1</v>
      </c>
      <c r="FP32" s="94">
        <f t="shared" si="116"/>
        <v>1</v>
      </c>
      <c r="FQ32" s="114">
        <f t="shared" si="117"/>
        <v>5.2874109336056279</v>
      </c>
      <c r="FR32" s="114">
        <f t="shared" si="118"/>
        <v>4.2775643790115856</v>
      </c>
      <c r="FS32" s="114">
        <f t="shared" si="119"/>
        <v>4.9380698056382801</v>
      </c>
      <c r="FT32" s="114">
        <f t="shared" si="120"/>
        <v>5.5221609613591962</v>
      </c>
      <c r="FU32" s="114">
        <f t="shared" si="121"/>
        <v>5.9268540311333631</v>
      </c>
      <c r="FV32" s="114">
        <f t="shared" si="122"/>
        <v>6.2000138638486373</v>
      </c>
      <c r="FW32" s="114">
        <f t="shared" si="123"/>
        <v>6.3876089368196221</v>
      </c>
      <c r="FX32" s="114">
        <f t="shared" si="124"/>
        <v>6.5200133337965207</v>
      </c>
      <c r="FY32" s="89"/>
      <c r="FZ32" s="89">
        <f t="shared" si="125"/>
        <v>4.2775643790115856</v>
      </c>
      <c r="GB32" s="120">
        <f t="shared" si="191"/>
        <v>0.90249999999999997</v>
      </c>
      <c r="GC32" s="120">
        <f t="shared" si="191"/>
        <v>0.22562499999999999</v>
      </c>
      <c r="GD32" s="120">
        <f t="shared" si="191"/>
        <v>0.10027777777777777</v>
      </c>
      <c r="GE32" s="120">
        <f t="shared" si="191"/>
        <v>5.6406249999999998E-2</v>
      </c>
      <c r="GF32" s="120">
        <f t="shared" si="191"/>
        <v>3.61E-2</v>
      </c>
      <c r="GG32" s="120">
        <f t="shared" si="191"/>
        <v>2.5069444444444443E-2</v>
      </c>
      <c r="GH32" s="120">
        <f t="shared" si="191"/>
        <v>1.8418367346938774E-2</v>
      </c>
      <c r="GI32" s="120">
        <f t="shared" si="191"/>
        <v>1.41015625E-2</v>
      </c>
      <c r="GJ32" s="120">
        <v>1</v>
      </c>
      <c r="GK32" s="120">
        <v>1</v>
      </c>
      <c r="GL32" s="120">
        <v>1</v>
      </c>
      <c r="GM32" s="120">
        <v>1</v>
      </c>
      <c r="GN32" s="120">
        <v>1</v>
      </c>
      <c r="GO32" s="120">
        <v>1</v>
      </c>
      <c r="GP32" s="120">
        <v>1</v>
      </c>
      <c r="GQ32" s="120">
        <v>1</v>
      </c>
      <c r="GR32" s="120">
        <f t="shared" si="127"/>
        <v>1.10803324099723</v>
      </c>
      <c r="GS32" s="120">
        <f t="shared" si="128"/>
        <v>4.43213296398892</v>
      </c>
      <c r="GT32" s="120">
        <f t="shared" si="129"/>
        <v>9.97229916897507</v>
      </c>
      <c r="GU32" s="120">
        <f t="shared" si="130"/>
        <v>17.72853185595568</v>
      </c>
      <c r="GV32" s="120">
        <f t="shared" si="131"/>
        <v>27.700831024930746</v>
      </c>
      <c r="GW32" s="120">
        <f t="shared" si="132"/>
        <v>39.88919667590028</v>
      </c>
      <c r="GX32" s="120">
        <f t="shared" si="133"/>
        <v>54.293628808864263</v>
      </c>
      <c r="GY32" s="120">
        <f t="shared" si="134"/>
        <v>70.91412742382272</v>
      </c>
      <c r="GZ32" s="120">
        <f t="shared" si="135"/>
        <v>0.90249999999999997</v>
      </c>
      <c r="HA32" s="120">
        <f t="shared" si="136"/>
        <v>0.22562499999999999</v>
      </c>
      <c r="HB32" s="120">
        <f t="shared" si="137"/>
        <v>0.10027777777777777</v>
      </c>
      <c r="HC32" s="120">
        <f t="shared" si="138"/>
        <v>5.6406249999999998E-2</v>
      </c>
      <c r="HD32" s="120">
        <f t="shared" si="139"/>
        <v>3.61E-2</v>
      </c>
      <c r="HE32" s="120">
        <f t="shared" si="140"/>
        <v>2.5069444444444443E-2</v>
      </c>
      <c r="HF32" s="120">
        <f t="shared" si="141"/>
        <v>1.8418367346938774E-2</v>
      </c>
      <c r="HG32" s="120">
        <f t="shared" si="142"/>
        <v>1.41015625E-2</v>
      </c>
      <c r="HI32" s="120">
        <f t="shared" si="192"/>
        <v>4.8133333333333335</v>
      </c>
      <c r="HJ32" s="120">
        <f t="shared" si="192"/>
        <v>1.2033333333333334</v>
      </c>
      <c r="HK32" s="120">
        <f t="shared" si="192"/>
        <v>0.53481481481481485</v>
      </c>
      <c r="HL32" s="120">
        <f t="shared" si="192"/>
        <v>0.30083333333333334</v>
      </c>
      <c r="HM32" s="120">
        <f t="shared" si="192"/>
        <v>0.19253333333333333</v>
      </c>
      <c r="HN32" s="120">
        <f t="shared" si="192"/>
        <v>0.13370370370370371</v>
      </c>
      <c r="HO32" s="120">
        <f t="shared" si="192"/>
        <v>9.8231292517006796E-2</v>
      </c>
      <c r="HP32" s="120">
        <f t="shared" si="192"/>
        <v>7.5208333333333335E-2</v>
      </c>
      <c r="HQ32" s="120">
        <f t="shared" si="193"/>
        <v>1.3333333333333333</v>
      </c>
      <c r="HR32" s="120">
        <f t="shared" si="193"/>
        <v>1.3333333333333333</v>
      </c>
      <c r="HS32" s="120">
        <f t="shared" si="193"/>
        <v>1.3333333333333333</v>
      </c>
      <c r="HT32" s="120">
        <f t="shared" si="193"/>
        <v>1.3333333333333333</v>
      </c>
      <c r="HU32" s="120">
        <f t="shared" si="193"/>
        <v>1.3333333333333333</v>
      </c>
      <c r="HV32" s="120">
        <f t="shared" si="193"/>
        <v>1.3333333333333333</v>
      </c>
      <c r="HW32" s="120">
        <f t="shared" si="193"/>
        <v>1.3333333333333333</v>
      </c>
      <c r="HX32" s="120">
        <f t="shared" si="193"/>
        <v>1.3333333333333333</v>
      </c>
      <c r="HY32" s="120">
        <f t="shared" si="145"/>
        <v>1.10803324099723</v>
      </c>
      <c r="HZ32" s="120">
        <f t="shared" si="146"/>
        <v>4.43213296398892</v>
      </c>
      <c r="IA32" s="120">
        <f t="shared" si="147"/>
        <v>9.97229916897507</v>
      </c>
      <c r="IB32" s="120">
        <f t="shared" si="148"/>
        <v>17.72853185595568</v>
      </c>
      <c r="IC32" s="120">
        <f t="shared" si="149"/>
        <v>27.700831024930746</v>
      </c>
      <c r="ID32" s="120">
        <f t="shared" si="150"/>
        <v>39.88919667590028</v>
      </c>
      <c r="IE32" s="120">
        <f t="shared" si="151"/>
        <v>54.293628808864263</v>
      </c>
      <c r="IF32" s="120">
        <f t="shared" si="152"/>
        <v>70.91412742382272</v>
      </c>
      <c r="IG32" s="120">
        <f t="shared" si="153"/>
        <v>1.2033333333333334</v>
      </c>
      <c r="IH32" s="120">
        <f t="shared" si="154"/>
        <v>0.30083333333333334</v>
      </c>
      <c r="II32" s="120">
        <f t="shared" si="155"/>
        <v>0.13370370370370371</v>
      </c>
      <c r="IJ32" s="120">
        <f t="shared" si="156"/>
        <v>7.5208333333333335E-2</v>
      </c>
      <c r="IK32" s="120">
        <f t="shared" si="157"/>
        <v>4.8133333333333334E-2</v>
      </c>
      <c r="IL32" s="120">
        <f t="shared" si="158"/>
        <v>3.3425925925925928E-2</v>
      </c>
      <c r="IM32" s="120">
        <f t="shared" si="159"/>
        <v>2.4557823129251699E-2</v>
      </c>
      <c r="IN32" s="120">
        <f t="shared" si="160"/>
        <v>1.8802083333333334E-2</v>
      </c>
      <c r="IO32" s="11"/>
      <c r="IP32" s="120">
        <f t="shared" si="161"/>
        <v>0.676875</v>
      </c>
      <c r="IQ32" s="120">
        <f t="shared" si="194"/>
        <v>0.18049999999999999</v>
      </c>
      <c r="IR32" s="120">
        <f t="shared" si="194"/>
        <v>9.0249999999999997E-2</v>
      </c>
      <c r="IS32" s="120">
        <f t="shared" si="194"/>
        <v>5.3088235294117644E-2</v>
      </c>
      <c r="IT32" s="120">
        <f t="shared" si="194"/>
        <v>3.471153846153846E-2</v>
      </c>
      <c r="IU32" s="120">
        <f t="shared" si="194"/>
        <v>2.4391891891891893E-2</v>
      </c>
      <c r="IV32" s="120">
        <f t="shared" si="194"/>
        <v>1.805E-2</v>
      </c>
      <c r="IW32" s="120">
        <f t="shared" si="194"/>
        <v>1.3884615384615384E-2</v>
      </c>
      <c r="IX32" s="120">
        <v>1</v>
      </c>
      <c r="IY32" s="120">
        <v>1</v>
      </c>
      <c r="IZ32" s="120">
        <v>1</v>
      </c>
      <c r="JA32" s="120">
        <v>1</v>
      </c>
      <c r="JB32" s="120">
        <v>1</v>
      </c>
      <c r="JC32" s="120">
        <v>1</v>
      </c>
      <c r="JD32" s="120">
        <v>1</v>
      </c>
      <c r="JE32" s="120">
        <v>1</v>
      </c>
      <c r="JF32" s="120">
        <f t="shared" si="163"/>
        <v>4.43213296398892</v>
      </c>
      <c r="JG32" s="120">
        <f t="shared" si="195"/>
        <v>9.0858725761772856</v>
      </c>
      <c r="JH32" s="120">
        <f t="shared" si="195"/>
        <v>15.069252077562327</v>
      </c>
      <c r="JI32" s="120">
        <f t="shared" si="195"/>
        <v>23.007984357177776</v>
      </c>
      <c r="JJ32" s="120">
        <f t="shared" si="195"/>
        <v>33.070530577455791</v>
      </c>
      <c r="JK32" s="120">
        <f t="shared" si="195"/>
        <v>45.309575503481327</v>
      </c>
      <c r="JL32" s="120">
        <f t="shared" si="195"/>
        <v>59.745152354570642</v>
      </c>
      <c r="JM32" s="120">
        <f t="shared" si="195"/>
        <v>76.386106967824432</v>
      </c>
      <c r="JN32" s="120">
        <f t="shared" si="165"/>
        <v>0.676875</v>
      </c>
      <c r="JO32" s="120">
        <f t="shared" si="166"/>
        <v>0.18049999999999999</v>
      </c>
      <c r="JP32" s="120">
        <f t="shared" si="167"/>
        <v>9.0249999999999997E-2</v>
      </c>
      <c r="JQ32" s="120">
        <f t="shared" si="168"/>
        <v>5.3088235294117644E-2</v>
      </c>
      <c r="JR32" s="120">
        <f t="shared" si="169"/>
        <v>3.471153846153846E-2</v>
      </c>
      <c r="JS32" s="120">
        <f t="shared" si="170"/>
        <v>2.4391891891891893E-2</v>
      </c>
      <c r="JT32" s="120">
        <f t="shared" si="171"/>
        <v>1.805E-2</v>
      </c>
      <c r="JU32" s="120">
        <f t="shared" si="172"/>
        <v>1.3884615384615384E-2</v>
      </c>
      <c r="JW32" s="120">
        <f t="shared" si="173"/>
        <v>3.61</v>
      </c>
      <c r="JX32" s="120">
        <f t="shared" si="196"/>
        <v>0.96266666666666667</v>
      </c>
      <c r="JY32" s="120">
        <f t="shared" si="196"/>
        <v>0.48133333333333334</v>
      </c>
      <c r="JZ32" s="120">
        <f t="shared" si="196"/>
        <v>0.28313725490196079</v>
      </c>
      <c r="KA32" s="120">
        <f t="shared" si="196"/>
        <v>0.18512820512820513</v>
      </c>
      <c r="KB32" s="120">
        <f t="shared" si="196"/>
        <v>0.13009009009009009</v>
      </c>
      <c r="KC32" s="120">
        <f t="shared" si="196"/>
        <v>9.6266666666666667E-2</v>
      </c>
      <c r="KD32" s="120">
        <f t="shared" si="196"/>
        <v>7.4051282051282058E-2</v>
      </c>
      <c r="KE32" s="120">
        <f t="shared" si="197"/>
        <v>1.3333333333333333</v>
      </c>
      <c r="KF32" s="120">
        <f t="shared" si="197"/>
        <v>1.3333333333333333</v>
      </c>
      <c r="KG32" s="120">
        <f t="shared" si="197"/>
        <v>1.3333333333333333</v>
      </c>
      <c r="KH32" s="120">
        <f t="shared" si="197"/>
        <v>1.3333333333333333</v>
      </c>
      <c r="KI32" s="120">
        <f t="shared" si="197"/>
        <v>1.3333333333333333</v>
      </c>
      <c r="KJ32" s="120">
        <f t="shared" si="197"/>
        <v>1.3333333333333333</v>
      </c>
      <c r="KK32" s="120">
        <f t="shared" si="197"/>
        <v>1.3333333333333333</v>
      </c>
      <c r="KL32" s="120">
        <f t="shared" si="197"/>
        <v>1.3333333333333333</v>
      </c>
      <c r="KM32" s="120">
        <f t="shared" si="176"/>
        <v>4.43213296398892</v>
      </c>
      <c r="KN32" s="120">
        <f t="shared" si="198"/>
        <v>9.0858725761772856</v>
      </c>
      <c r="KO32" s="120">
        <f t="shared" si="198"/>
        <v>15.069252077562327</v>
      </c>
      <c r="KP32" s="120">
        <f t="shared" si="198"/>
        <v>23.007984357177776</v>
      </c>
      <c r="KQ32" s="120">
        <f t="shared" si="198"/>
        <v>33.070530577455791</v>
      </c>
      <c r="KR32" s="120">
        <f t="shared" si="198"/>
        <v>45.309575503481327</v>
      </c>
      <c r="KS32" s="120">
        <f t="shared" si="198"/>
        <v>59.745152354570642</v>
      </c>
      <c r="KT32" s="120">
        <f t="shared" si="198"/>
        <v>76.386106967824432</v>
      </c>
      <c r="KU32" s="120">
        <f t="shared" si="178"/>
        <v>0.90249999999999997</v>
      </c>
      <c r="KV32" s="120">
        <f t="shared" si="179"/>
        <v>0.24066666666666667</v>
      </c>
      <c r="KW32" s="120">
        <f t="shared" si="180"/>
        <v>0.12033333333333333</v>
      </c>
      <c r="KX32" s="120">
        <f t="shared" si="181"/>
        <v>7.0784313725490197E-2</v>
      </c>
      <c r="KY32" s="120">
        <f t="shared" si="182"/>
        <v>4.6282051282051283E-2</v>
      </c>
      <c r="KZ32" s="120">
        <f t="shared" si="183"/>
        <v>3.2522522522522523E-2</v>
      </c>
      <c r="LA32" s="120">
        <f t="shared" si="184"/>
        <v>2.4066666666666667E-2</v>
      </c>
      <c r="LB32" s="120">
        <f t="shared" si="185"/>
        <v>1.8512820512820514E-2</v>
      </c>
      <c r="LD32" s="11">
        <v>0.95</v>
      </c>
      <c r="LE32" s="18">
        <f t="shared" si="199"/>
        <v>8.3634173519816066</v>
      </c>
      <c r="LF32" s="18">
        <f t="shared" si="199"/>
        <v>6.2891934672551519</v>
      </c>
      <c r="LG32" s="18">
        <f t="shared" si="199"/>
        <v>5.0426948410221026</v>
      </c>
      <c r="LH32" s="18">
        <f t="shared" si="199"/>
        <v>3.6227319042374031</v>
      </c>
      <c r="LI32" s="18">
        <f t="shared" si="199"/>
        <v>2.3204381911711232</v>
      </c>
      <c r="LJ32" s="18">
        <f t="shared" si="199"/>
        <v>1.2513650279967428</v>
      </c>
      <c r="LK32" s="18">
        <f t="shared" si="199"/>
        <v>1.0038912838941239</v>
      </c>
      <c r="LL32" s="18"/>
      <c r="LM32" s="11">
        <v>0.95</v>
      </c>
      <c r="LN32" s="18">
        <v>4.0597854873715074</v>
      </c>
      <c r="LO32" s="18">
        <v>3.668803639555926</v>
      </c>
      <c r="LP32" s="18">
        <v>3.3453409842860911</v>
      </c>
      <c r="LQ32" s="18">
        <v>2.8459966354536879</v>
      </c>
      <c r="LR32" s="18">
        <v>2.1031893439948113</v>
      </c>
      <c r="LS32" s="18">
        <v>1.2351365048380973</v>
      </c>
      <c r="LT32" s="18">
        <v>1.000194936166102</v>
      </c>
      <c r="LU32" s="18">
        <v>8.3634173519816066</v>
      </c>
      <c r="LV32" s="18">
        <v>6.2891934672551519</v>
      </c>
      <c r="LW32" s="18">
        <v>5.0426948410221026</v>
      </c>
      <c r="LX32" s="18">
        <v>3.6227319042374031</v>
      </c>
      <c r="LY32" s="18">
        <v>2.3204381911711232</v>
      </c>
      <c r="LZ32" s="18">
        <v>1.2513650279967428</v>
      </c>
      <c r="MA32" s="18">
        <v>1.0038912838941239</v>
      </c>
      <c r="MB32" s="18">
        <v>7.1557304381295816</v>
      </c>
      <c r="MC32" s="18">
        <v>5.7906336544140196</v>
      </c>
      <c r="MD32" s="18">
        <v>4.8698335304643443</v>
      </c>
      <c r="ME32" s="18">
        <v>3.7124642645173207</v>
      </c>
      <c r="MF32" s="18">
        <v>2.3257122580368979</v>
      </c>
      <c r="MG32" s="18">
        <v>1.2467157014702093</v>
      </c>
      <c r="MH32" s="18">
        <v>1.0009402646754886</v>
      </c>
      <c r="MI32" s="18">
        <v>10.769536764194145</v>
      </c>
      <c r="MJ32" s="18">
        <v>8.3950100158369789</v>
      </c>
      <c r="MK32" s="18">
        <v>6.2881676768483699</v>
      </c>
      <c r="ML32" s="18">
        <v>4.1757573220142623</v>
      </c>
      <c r="MM32" s="18">
        <v>2.4271037736686973</v>
      </c>
      <c r="MN32" s="18">
        <v>1.2499717303965299</v>
      </c>
      <c r="MO32" s="18">
        <v>1.0000126254249304</v>
      </c>
      <c r="MP32" s="120"/>
      <c r="MQ32" s="120"/>
      <c r="MR32" s="120"/>
      <c r="MS32" s="120"/>
    </row>
    <row r="33" spans="1:357" s="4" customFormat="1" ht="13.8" x14ac:dyDescent="0.3">
      <c r="M33" s="6"/>
      <c r="N33" s="6"/>
      <c r="O33" s="6"/>
      <c r="P33" s="6"/>
      <c r="Q33" s="6"/>
      <c r="R33" s="6"/>
      <c r="S33" s="7"/>
      <c r="T33" s="6"/>
      <c r="U33" s="5"/>
      <c r="V33" s="94"/>
      <c r="X33" s="127">
        <v>10</v>
      </c>
      <c r="Y33" s="127">
        <v>10</v>
      </c>
      <c r="Z33" s="39">
        <f t="shared" si="2"/>
        <v>0.02</v>
      </c>
      <c r="AA33" s="39">
        <f t="shared" si="3"/>
        <v>10000000</v>
      </c>
      <c r="AB33" s="39">
        <f t="shared" si="4"/>
        <v>10000000</v>
      </c>
      <c r="AC33" s="98">
        <f t="shared" si="5"/>
        <v>3500000</v>
      </c>
      <c r="AD33" s="41">
        <f t="shared" si="6"/>
        <v>0.33</v>
      </c>
      <c r="AE33" s="41">
        <f t="shared" si="7"/>
        <v>0.33</v>
      </c>
      <c r="AF33" s="40">
        <f t="shared" si="8"/>
        <v>1.4999999999999999E-2</v>
      </c>
      <c r="AG33" s="39">
        <f t="shared" si="9"/>
        <v>10000000</v>
      </c>
      <c r="AH33" s="39">
        <f t="shared" si="10"/>
        <v>10000000</v>
      </c>
      <c r="AI33" s="98">
        <f t="shared" si="11"/>
        <v>3500000</v>
      </c>
      <c r="AJ33" s="41">
        <f t="shared" si="12"/>
        <v>0.33</v>
      </c>
      <c r="AK33" s="41">
        <f t="shared" si="13"/>
        <v>0.33</v>
      </c>
      <c r="AL33" s="41">
        <f t="shared" si="14"/>
        <v>0.15</v>
      </c>
      <c r="AM33" s="39">
        <f t="shared" si="15"/>
        <v>16000</v>
      </c>
      <c r="AN33" s="39">
        <f t="shared" si="16"/>
        <v>10000</v>
      </c>
      <c r="AO33" s="39">
        <f t="shared" si="17"/>
        <v>10000</v>
      </c>
      <c r="AP33" s="41">
        <f t="shared" si="18"/>
        <v>0.03</v>
      </c>
      <c r="AQ33" s="41">
        <f t="shared" si="19"/>
        <v>0.03</v>
      </c>
      <c r="AR33" s="4">
        <f t="shared" si="20"/>
        <v>0.16750000000000001</v>
      </c>
      <c r="AS33" s="11">
        <f t="shared" si="21"/>
        <v>1</v>
      </c>
      <c r="AT33" s="13">
        <f t="shared" si="22"/>
        <v>2698.7110633727179</v>
      </c>
      <c r="AU33" s="17">
        <f t="shared" si="187"/>
        <v>0.14240255159723011</v>
      </c>
      <c r="AV33" s="11">
        <f t="shared" si="23"/>
        <v>0.5714285714285714</v>
      </c>
      <c r="AW33" s="10">
        <f t="shared" si="24"/>
        <v>1</v>
      </c>
      <c r="AX33" s="10">
        <f t="shared" si="25"/>
        <v>0.8911</v>
      </c>
      <c r="AY33" s="10">
        <f t="shared" si="26"/>
        <v>224441.70126809561</v>
      </c>
      <c r="AZ33" s="10">
        <f t="shared" si="188"/>
        <v>1</v>
      </c>
      <c r="BA33" s="10">
        <f t="shared" si="27"/>
        <v>0.31188500000000002</v>
      </c>
      <c r="BB33" s="10">
        <f t="shared" si="28"/>
        <v>0.95377000000000001</v>
      </c>
      <c r="BC33" s="10">
        <f t="shared" si="29"/>
        <v>0.99909999999999999</v>
      </c>
      <c r="BD33" s="10">
        <f t="shared" si="30"/>
        <v>0.8911</v>
      </c>
      <c r="BE33" s="10">
        <f t="shared" si="31"/>
        <v>168331.27595107173</v>
      </c>
      <c r="BF33" s="10">
        <f t="shared" si="32"/>
        <v>1</v>
      </c>
      <c r="BG33" s="10">
        <f t="shared" si="33"/>
        <v>0.31188500000000002</v>
      </c>
      <c r="BH33" s="10">
        <f t="shared" si="34"/>
        <v>0.95377000000000001</v>
      </c>
      <c r="BI33" s="120">
        <f t="shared" si="189"/>
        <v>5.333333333333333</v>
      </c>
      <c r="BJ33" s="120">
        <f t="shared" si="200"/>
        <v>1.3333333333333333</v>
      </c>
      <c r="BK33" s="120">
        <f t="shared" si="200"/>
        <v>0.59259259259259256</v>
      </c>
      <c r="BL33" s="120">
        <f t="shared" si="200"/>
        <v>0.33333333333333331</v>
      </c>
      <c r="BM33" s="120">
        <f t="shared" si="200"/>
        <v>0.21333333333333335</v>
      </c>
      <c r="BN33" s="120">
        <f t="shared" si="200"/>
        <v>0.14814814814814814</v>
      </c>
      <c r="BO33" s="120">
        <f t="shared" si="200"/>
        <v>0.10884353741496598</v>
      </c>
      <c r="BP33" s="120">
        <f t="shared" si="200"/>
        <v>8.3333333333333329E-2</v>
      </c>
      <c r="BQ33" s="120">
        <f t="shared" si="200"/>
        <v>1.3333333333333333</v>
      </c>
      <c r="BR33" s="120">
        <f t="shared" si="200"/>
        <v>1.3333333333333333</v>
      </c>
      <c r="BS33" s="120">
        <f t="shared" si="200"/>
        <v>1.3333333333333333</v>
      </c>
      <c r="BT33" s="120">
        <f t="shared" si="200"/>
        <v>1.3333333333333333</v>
      </c>
      <c r="BU33" s="120">
        <f t="shared" si="200"/>
        <v>1.3333333333333333</v>
      </c>
      <c r="BV33" s="120">
        <f t="shared" si="200"/>
        <v>1.3333333333333333</v>
      </c>
      <c r="BW33" s="120">
        <f t="shared" si="200"/>
        <v>1.3333333333333333</v>
      </c>
      <c r="BX33" s="120">
        <f t="shared" si="200"/>
        <v>1.3333333333333333</v>
      </c>
      <c r="BY33" s="120">
        <f t="shared" si="200"/>
        <v>1</v>
      </c>
      <c r="BZ33" s="120">
        <f t="shared" si="200"/>
        <v>4</v>
      </c>
      <c r="CA33" s="120">
        <f t="shared" si="200"/>
        <v>9</v>
      </c>
      <c r="CB33" s="120">
        <f t="shared" si="200"/>
        <v>16</v>
      </c>
      <c r="CC33" s="120">
        <f t="shared" si="200"/>
        <v>25</v>
      </c>
      <c r="CD33" s="120">
        <f t="shared" si="200"/>
        <v>36</v>
      </c>
      <c r="CE33" s="120">
        <f t="shared" si="200"/>
        <v>49</v>
      </c>
      <c r="CF33" s="120">
        <f t="shared" si="200"/>
        <v>64</v>
      </c>
      <c r="CG33" s="120">
        <f t="shared" si="190"/>
        <v>1.3333333333333333</v>
      </c>
      <c r="CH33" s="120">
        <f t="shared" si="190"/>
        <v>0.33333333333333331</v>
      </c>
      <c r="CI33" s="120">
        <f t="shared" si="190"/>
        <v>0.14814814814814814</v>
      </c>
      <c r="CJ33" s="120">
        <f t="shared" si="190"/>
        <v>8.3333333333333329E-2</v>
      </c>
      <c r="CK33" s="120">
        <f t="shared" si="190"/>
        <v>5.3333333333333337E-2</v>
      </c>
      <c r="CL33" s="120">
        <f t="shared" si="190"/>
        <v>3.7037037037037035E-2</v>
      </c>
      <c r="CM33" s="120">
        <f t="shared" si="190"/>
        <v>2.7210884353741496E-2</v>
      </c>
      <c r="CN33" s="120">
        <f t="shared" si="190"/>
        <v>2.0833333333333332E-2</v>
      </c>
      <c r="CO33" s="94">
        <f t="shared" si="37"/>
        <v>5.7277316666666671</v>
      </c>
      <c r="CP33" s="94">
        <f t="shared" si="38"/>
        <v>9.6633866666666677</v>
      </c>
      <c r="CQ33" s="94">
        <f t="shared" si="39"/>
        <v>16.222811666666665</v>
      </c>
      <c r="CR33" s="94">
        <f t="shared" si="40"/>
        <v>25.406006666666666</v>
      </c>
      <c r="CS33" s="94">
        <f t="shared" si="41"/>
        <v>37.212971666666668</v>
      </c>
      <c r="CT33" s="94">
        <f t="shared" si="42"/>
        <v>51.643706666666667</v>
      </c>
      <c r="CU33" s="94">
        <f t="shared" si="43"/>
        <v>68.698211666666666</v>
      </c>
      <c r="CV33" s="94">
        <f t="shared" si="44"/>
        <v>88.376486666666665</v>
      </c>
      <c r="CW33" s="94">
        <f t="shared" si="45"/>
        <v>5.7277316666666671</v>
      </c>
      <c r="CX33" s="94">
        <f t="shared" si="46"/>
        <v>9.6633866666666677</v>
      </c>
      <c r="CY33" s="94">
        <f t="shared" si="47"/>
        <v>16.222811666666665</v>
      </c>
      <c r="CZ33" s="94">
        <f t="shared" si="48"/>
        <v>25.406006666666666</v>
      </c>
      <c r="DA33" s="94">
        <f t="shared" si="49"/>
        <v>37.212971666666668</v>
      </c>
      <c r="DB33" s="94">
        <f t="shared" si="50"/>
        <v>51.643706666666667</v>
      </c>
      <c r="DC33" s="94">
        <f t="shared" si="51"/>
        <v>68.698211666666666</v>
      </c>
      <c r="DD33" s="94">
        <f t="shared" si="52"/>
        <v>88.376486666666665</v>
      </c>
      <c r="DE33" s="11">
        <f t="shared" si="53"/>
        <v>8.8767199999999988</v>
      </c>
      <c r="DF33" s="11">
        <f t="shared" si="54"/>
        <v>7.8767199999999997</v>
      </c>
      <c r="DG33" s="11">
        <f t="shared" si="55"/>
        <v>12.135979259259258</v>
      </c>
      <c r="DH33" s="11">
        <f t="shared" si="56"/>
        <v>18.876719999999999</v>
      </c>
      <c r="DI33" s="11">
        <f t="shared" si="57"/>
        <v>27.756720000000001</v>
      </c>
      <c r="DJ33" s="11">
        <f t="shared" si="58"/>
        <v>38.691534814814815</v>
      </c>
      <c r="DK33" s="11">
        <f t="shared" si="59"/>
        <v>51.652230204081633</v>
      </c>
      <c r="DL33" s="11">
        <f t="shared" si="60"/>
        <v>66.626720000000006</v>
      </c>
      <c r="DM33" s="94">
        <f t="shared" si="61"/>
        <v>8.8767199999999988</v>
      </c>
      <c r="DN33" s="94">
        <f t="shared" si="62"/>
        <v>7.8767199999999997</v>
      </c>
      <c r="DO33" s="94">
        <f t="shared" si="63"/>
        <v>12.135979259259258</v>
      </c>
      <c r="DP33" s="94">
        <f t="shared" si="64"/>
        <v>18.876719999999999</v>
      </c>
      <c r="DQ33" s="94">
        <f t="shared" si="65"/>
        <v>27.756720000000001</v>
      </c>
      <c r="DR33" s="94">
        <f t="shared" si="66"/>
        <v>38.691534814814815</v>
      </c>
      <c r="DS33" s="94">
        <f t="shared" si="67"/>
        <v>51.652230204081633</v>
      </c>
      <c r="DT33" s="94">
        <f t="shared" si="68"/>
        <v>66.626720000000006</v>
      </c>
      <c r="DU33" s="94">
        <f t="shared" si="69"/>
        <v>7.4074838222222219</v>
      </c>
      <c r="DV33" s="94">
        <f t="shared" si="70"/>
        <v>6.991637155555555</v>
      </c>
      <c r="DW33" s="94">
        <f t="shared" si="71"/>
        <v>8.7628359209876532</v>
      </c>
      <c r="DX33" s="94">
        <f t="shared" si="72"/>
        <v>11.565950488888888</v>
      </c>
      <c r="DY33" s="94">
        <f t="shared" si="73"/>
        <v>15.258668888888888</v>
      </c>
      <c r="DZ33" s="94">
        <f t="shared" si="74"/>
        <v>19.805875180246915</v>
      </c>
      <c r="EA33" s="94">
        <f t="shared" si="75"/>
        <v>25.195537155555556</v>
      </c>
      <c r="EB33" s="94">
        <f t="shared" si="76"/>
        <v>31.422628822222226</v>
      </c>
      <c r="EC33" s="94">
        <f t="shared" si="77"/>
        <v>7.4074838222222219</v>
      </c>
      <c r="ED33" s="94">
        <f t="shared" si="78"/>
        <v>6.991637155555555</v>
      </c>
      <c r="EE33" s="94">
        <f t="shared" si="79"/>
        <v>8.762835920987655</v>
      </c>
      <c r="EF33" s="94">
        <f t="shared" si="80"/>
        <v>11.565950488888888</v>
      </c>
      <c r="EG33" s="94">
        <f t="shared" si="81"/>
        <v>15.258668888888892</v>
      </c>
      <c r="EH33" s="94">
        <f t="shared" si="82"/>
        <v>19.805875180246915</v>
      </c>
      <c r="EI33" s="94">
        <f t="shared" si="83"/>
        <v>25.195537155555556</v>
      </c>
      <c r="EJ33" s="94">
        <f t="shared" si="84"/>
        <v>31.422628822222226</v>
      </c>
      <c r="EK33" s="94">
        <f t="shared" si="85"/>
        <v>7.4074838222222219</v>
      </c>
      <c r="EL33" s="94">
        <f t="shared" si="86"/>
        <v>6.991637155555555</v>
      </c>
      <c r="EM33" s="94">
        <f t="shared" si="87"/>
        <v>8.762835920987655</v>
      </c>
      <c r="EN33" s="94">
        <f t="shared" si="88"/>
        <v>11.565950488888888</v>
      </c>
      <c r="EO33" s="94">
        <f t="shared" si="89"/>
        <v>15.258668888888892</v>
      </c>
      <c r="EP33" s="94">
        <f t="shared" si="90"/>
        <v>19.805875180246915</v>
      </c>
      <c r="EQ33" s="94">
        <f t="shared" si="91"/>
        <v>25.195537155555556</v>
      </c>
      <c r="ER33" s="94">
        <f t="shared" si="92"/>
        <v>31.422628822222226</v>
      </c>
      <c r="ES33" s="94">
        <f t="shared" si="93"/>
        <v>1</v>
      </c>
      <c r="ET33" s="94">
        <f t="shared" si="94"/>
        <v>1</v>
      </c>
      <c r="EU33" s="94">
        <f t="shared" si="95"/>
        <v>1</v>
      </c>
      <c r="EV33" s="94">
        <f t="shared" si="96"/>
        <v>1</v>
      </c>
      <c r="EW33" s="94">
        <f t="shared" si="97"/>
        <v>1</v>
      </c>
      <c r="EX33" s="94">
        <f t="shared" si="98"/>
        <v>1</v>
      </c>
      <c r="EY33" s="94">
        <f t="shared" si="99"/>
        <v>1</v>
      </c>
      <c r="EZ33" s="94">
        <f t="shared" si="100"/>
        <v>1</v>
      </c>
      <c r="FA33" s="94">
        <f t="shared" si="101"/>
        <v>1</v>
      </c>
      <c r="FB33" s="94">
        <f t="shared" si="102"/>
        <v>1</v>
      </c>
      <c r="FC33" s="94">
        <f t="shared" si="103"/>
        <v>0.99999999999999978</v>
      </c>
      <c r="FD33" s="94">
        <f t="shared" si="104"/>
        <v>1</v>
      </c>
      <c r="FE33" s="94">
        <f t="shared" si="105"/>
        <v>0.99999999999999978</v>
      </c>
      <c r="FF33" s="94">
        <f t="shared" si="106"/>
        <v>1</v>
      </c>
      <c r="FG33" s="94">
        <f t="shared" si="107"/>
        <v>1</v>
      </c>
      <c r="FH33" s="94">
        <f t="shared" si="108"/>
        <v>1</v>
      </c>
      <c r="FI33" s="94">
        <f t="shared" si="109"/>
        <v>1</v>
      </c>
      <c r="FJ33" s="94">
        <f t="shared" si="110"/>
        <v>1</v>
      </c>
      <c r="FK33" s="94">
        <f t="shared" si="111"/>
        <v>1</v>
      </c>
      <c r="FL33" s="94">
        <f t="shared" si="112"/>
        <v>1</v>
      </c>
      <c r="FM33" s="94">
        <f t="shared" si="113"/>
        <v>1</v>
      </c>
      <c r="FN33" s="94">
        <f t="shared" si="114"/>
        <v>1</v>
      </c>
      <c r="FO33" s="94">
        <f t="shared" si="115"/>
        <v>1</v>
      </c>
      <c r="FP33" s="94">
        <f t="shared" si="116"/>
        <v>1</v>
      </c>
      <c r="FQ33" s="114">
        <f t="shared" si="117"/>
        <v>5.5606913962449029</v>
      </c>
      <c r="FR33" s="114">
        <f t="shared" si="118"/>
        <v>4.2332759581958657</v>
      </c>
      <c r="FS33" s="114">
        <f t="shared" si="119"/>
        <v>4.8356169023803277</v>
      </c>
      <c r="FT33" s="114">
        <f t="shared" si="120"/>
        <v>5.420619021588589</v>
      </c>
      <c r="FU33" s="114">
        <f t="shared" si="121"/>
        <v>5.8401425482728326</v>
      </c>
      <c r="FV33" s="114">
        <f t="shared" si="122"/>
        <v>6.1288232950792532</v>
      </c>
      <c r="FW33" s="114">
        <f t="shared" si="123"/>
        <v>6.3294892656876574</v>
      </c>
      <c r="FX33" s="114">
        <f t="shared" si="124"/>
        <v>6.4722665922367559</v>
      </c>
      <c r="FY33" s="89"/>
      <c r="FZ33" s="89">
        <f t="shared" si="125"/>
        <v>4.2332759581958657</v>
      </c>
      <c r="GB33" s="120">
        <f t="shared" si="191"/>
        <v>1</v>
      </c>
      <c r="GC33" s="120">
        <f t="shared" si="191"/>
        <v>0.25</v>
      </c>
      <c r="GD33" s="120">
        <f t="shared" si="191"/>
        <v>0.1111111111111111</v>
      </c>
      <c r="GE33" s="120">
        <f t="shared" si="191"/>
        <v>6.25E-2</v>
      </c>
      <c r="GF33" s="120">
        <f t="shared" si="191"/>
        <v>0.04</v>
      </c>
      <c r="GG33" s="120">
        <f t="shared" si="191"/>
        <v>2.7777777777777776E-2</v>
      </c>
      <c r="GH33" s="120">
        <f t="shared" si="191"/>
        <v>2.0408163265306121E-2</v>
      </c>
      <c r="GI33" s="120">
        <f t="shared" si="191"/>
        <v>1.5625E-2</v>
      </c>
      <c r="GJ33" s="120">
        <v>1</v>
      </c>
      <c r="GK33" s="120">
        <v>1</v>
      </c>
      <c r="GL33" s="120">
        <v>1</v>
      </c>
      <c r="GM33" s="120">
        <v>1</v>
      </c>
      <c r="GN33" s="120">
        <v>1</v>
      </c>
      <c r="GO33" s="120">
        <v>1</v>
      </c>
      <c r="GP33" s="120">
        <v>1</v>
      </c>
      <c r="GQ33" s="120">
        <v>1</v>
      </c>
      <c r="GR33" s="120">
        <f t="shared" si="127"/>
        <v>1</v>
      </c>
      <c r="GS33" s="120">
        <f t="shared" si="128"/>
        <v>4</v>
      </c>
      <c r="GT33" s="120">
        <f t="shared" si="129"/>
        <v>9</v>
      </c>
      <c r="GU33" s="120">
        <f t="shared" si="130"/>
        <v>16</v>
      </c>
      <c r="GV33" s="120">
        <f t="shared" si="131"/>
        <v>25</v>
      </c>
      <c r="GW33" s="120">
        <f t="shared" si="132"/>
        <v>36</v>
      </c>
      <c r="GX33" s="120">
        <f t="shared" si="133"/>
        <v>49</v>
      </c>
      <c r="GY33" s="120">
        <f t="shared" si="134"/>
        <v>64</v>
      </c>
      <c r="GZ33" s="120">
        <f t="shared" si="135"/>
        <v>1</v>
      </c>
      <c r="HA33" s="120">
        <f t="shared" si="136"/>
        <v>0.25</v>
      </c>
      <c r="HB33" s="120">
        <f t="shared" si="137"/>
        <v>0.1111111111111111</v>
      </c>
      <c r="HC33" s="120">
        <f t="shared" si="138"/>
        <v>6.25E-2</v>
      </c>
      <c r="HD33" s="120">
        <f t="shared" si="139"/>
        <v>0.04</v>
      </c>
      <c r="HE33" s="120">
        <f t="shared" si="140"/>
        <v>2.7777777777777776E-2</v>
      </c>
      <c r="HF33" s="120">
        <f t="shared" si="141"/>
        <v>2.0408163265306121E-2</v>
      </c>
      <c r="HG33" s="120">
        <f t="shared" si="142"/>
        <v>1.5625E-2</v>
      </c>
      <c r="HI33" s="120">
        <f t="shared" si="192"/>
        <v>5.333333333333333</v>
      </c>
      <c r="HJ33" s="120">
        <f t="shared" si="192"/>
        <v>1.3333333333333333</v>
      </c>
      <c r="HK33" s="120">
        <f t="shared" si="192"/>
        <v>0.59259259259259256</v>
      </c>
      <c r="HL33" s="120">
        <f t="shared" si="192"/>
        <v>0.33333333333333331</v>
      </c>
      <c r="HM33" s="120">
        <f t="shared" si="192"/>
        <v>0.21333333333333335</v>
      </c>
      <c r="HN33" s="120">
        <f t="shared" si="192"/>
        <v>0.14814814814814814</v>
      </c>
      <c r="HO33" s="120">
        <f t="shared" si="192"/>
        <v>0.10884353741496598</v>
      </c>
      <c r="HP33" s="120">
        <f t="shared" si="192"/>
        <v>8.3333333333333329E-2</v>
      </c>
      <c r="HQ33" s="120">
        <f t="shared" si="193"/>
        <v>1.3333333333333333</v>
      </c>
      <c r="HR33" s="120">
        <f t="shared" si="193"/>
        <v>1.3333333333333333</v>
      </c>
      <c r="HS33" s="120">
        <f t="shared" si="193"/>
        <v>1.3333333333333333</v>
      </c>
      <c r="HT33" s="120">
        <f t="shared" si="193"/>
        <v>1.3333333333333333</v>
      </c>
      <c r="HU33" s="120">
        <f t="shared" si="193"/>
        <v>1.3333333333333333</v>
      </c>
      <c r="HV33" s="120">
        <f t="shared" si="193"/>
        <v>1.3333333333333333</v>
      </c>
      <c r="HW33" s="120">
        <f t="shared" si="193"/>
        <v>1.3333333333333333</v>
      </c>
      <c r="HX33" s="120">
        <f t="shared" si="193"/>
        <v>1.3333333333333333</v>
      </c>
      <c r="HY33" s="120">
        <f t="shared" si="145"/>
        <v>1</v>
      </c>
      <c r="HZ33" s="120">
        <f t="shared" si="146"/>
        <v>4</v>
      </c>
      <c r="IA33" s="120">
        <f t="shared" si="147"/>
        <v>9</v>
      </c>
      <c r="IB33" s="120">
        <f t="shared" si="148"/>
        <v>16</v>
      </c>
      <c r="IC33" s="120">
        <f t="shared" si="149"/>
        <v>25</v>
      </c>
      <c r="ID33" s="120">
        <f t="shared" si="150"/>
        <v>36</v>
      </c>
      <c r="IE33" s="120">
        <f t="shared" si="151"/>
        <v>49</v>
      </c>
      <c r="IF33" s="120">
        <f t="shared" si="152"/>
        <v>64</v>
      </c>
      <c r="IG33" s="120">
        <f t="shared" si="153"/>
        <v>1.3333333333333333</v>
      </c>
      <c r="IH33" s="120">
        <f t="shared" si="154"/>
        <v>0.33333333333333331</v>
      </c>
      <c r="II33" s="120">
        <f t="shared" si="155"/>
        <v>0.14814814814814814</v>
      </c>
      <c r="IJ33" s="120">
        <f t="shared" si="156"/>
        <v>8.3333333333333329E-2</v>
      </c>
      <c r="IK33" s="120">
        <f t="shared" si="157"/>
        <v>5.3333333333333337E-2</v>
      </c>
      <c r="IL33" s="120">
        <f t="shared" si="158"/>
        <v>3.7037037037037035E-2</v>
      </c>
      <c r="IM33" s="120">
        <f t="shared" si="159"/>
        <v>2.7210884353741496E-2</v>
      </c>
      <c r="IN33" s="120">
        <f t="shared" si="160"/>
        <v>2.0833333333333332E-2</v>
      </c>
      <c r="IO33" s="11"/>
      <c r="IP33" s="120">
        <f t="shared" si="161"/>
        <v>0.75</v>
      </c>
      <c r="IQ33" s="120">
        <f t="shared" si="194"/>
        <v>0.2</v>
      </c>
      <c r="IR33" s="120">
        <f t="shared" si="194"/>
        <v>0.1</v>
      </c>
      <c r="IS33" s="120">
        <f t="shared" si="194"/>
        <v>5.8823529411764705E-2</v>
      </c>
      <c r="IT33" s="120">
        <f t="shared" si="194"/>
        <v>3.8461538461538464E-2</v>
      </c>
      <c r="IU33" s="120">
        <f t="shared" si="194"/>
        <v>2.7027027027027029E-2</v>
      </c>
      <c r="IV33" s="120">
        <f t="shared" si="194"/>
        <v>0.02</v>
      </c>
      <c r="IW33" s="120">
        <f t="shared" si="194"/>
        <v>1.5384615384615385E-2</v>
      </c>
      <c r="IX33" s="120">
        <v>1</v>
      </c>
      <c r="IY33" s="120">
        <v>1</v>
      </c>
      <c r="IZ33" s="120">
        <v>1</v>
      </c>
      <c r="JA33" s="120">
        <v>1</v>
      </c>
      <c r="JB33" s="120">
        <v>1</v>
      </c>
      <c r="JC33" s="120">
        <v>1</v>
      </c>
      <c r="JD33" s="120">
        <v>1</v>
      </c>
      <c r="JE33" s="120">
        <v>1</v>
      </c>
      <c r="JF33" s="120">
        <f t="shared" si="163"/>
        <v>4</v>
      </c>
      <c r="JG33" s="120">
        <f t="shared" si="195"/>
        <v>8.1999999999999993</v>
      </c>
      <c r="JH33" s="120">
        <f t="shared" si="195"/>
        <v>13.6</v>
      </c>
      <c r="JI33" s="120">
        <f t="shared" si="195"/>
        <v>20.764705882352942</v>
      </c>
      <c r="JJ33" s="120">
        <f t="shared" si="195"/>
        <v>29.846153846153847</v>
      </c>
      <c r="JK33" s="120">
        <f t="shared" si="195"/>
        <v>40.891891891891895</v>
      </c>
      <c r="JL33" s="120">
        <f t="shared" si="195"/>
        <v>53.92</v>
      </c>
      <c r="JM33" s="120">
        <f t="shared" si="195"/>
        <v>68.938461538461539</v>
      </c>
      <c r="JN33" s="120">
        <f t="shared" si="165"/>
        <v>0.75</v>
      </c>
      <c r="JO33" s="120">
        <f t="shared" si="166"/>
        <v>0.2</v>
      </c>
      <c r="JP33" s="120">
        <f t="shared" si="167"/>
        <v>0.1</v>
      </c>
      <c r="JQ33" s="120">
        <f t="shared" si="168"/>
        <v>5.8823529411764705E-2</v>
      </c>
      <c r="JR33" s="120">
        <f t="shared" si="169"/>
        <v>3.8461538461538464E-2</v>
      </c>
      <c r="JS33" s="120">
        <f t="shared" si="170"/>
        <v>2.7027027027027029E-2</v>
      </c>
      <c r="JT33" s="120">
        <f t="shared" si="171"/>
        <v>0.02</v>
      </c>
      <c r="JU33" s="120">
        <f t="shared" si="172"/>
        <v>1.5384615384615385E-2</v>
      </c>
      <c r="JW33" s="120">
        <f t="shared" si="173"/>
        <v>4</v>
      </c>
      <c r="JX33" s="120">
        <f t="shared" si="196"/>
        <v>1.0666666666666667</v>
      </c>
      <c r="JY33" s="120">
        <f t="shared" si="196"/>
        <v>0.53333333333333333</v>
      </c>
      <c r="JZ33" s="120">
        <f t="shared" si="196"/>
        <v>0.31372549019607843</v>
      </c>
      <c r="KA33" s="120">
        <f t="shared" si="196"/>
        <v>0.20512820512820512</v>
      </c>
      <c r="KB33" s="120">
        <f t="shared" si="196"/>
        <v>0.14414414414414414</v>
      </c>
      <c r="KC33" s="120">
        <f t="shared" si="196"/>
        <v>0.10666666666666667</v>
      </c>
      <c r="KD33" s="120">
        <f t="shared" si="196"/>
        <v>8.2051282051282051E-2</v>
      </c>
      <c r="KE33" s="120">
        <f t="shared" si="197"/>
        <v>1.3333333333333333</v>
      </c>
      <c r="KF33" s="120">
        <f t="shared" si="197"/>
        <v>1.3333333333333333</v>
      </c>
      <c r="KG33" s="120">
        <f t="shared" si="197"/>
        <v>1.3333333333333333</v>
      </c>
      <c r="KH33" s="120">
        <f t="shared" si="197"/>
        <v>1.3333333333333333</v>
      </c>
      <c r="KI33" s="120">
        <f t="shared" si="197"/>
        <v>1.3333333333333333</v>
      </c>
      <c r="KJ33" s="120">
        <f t="shared" si="197"/>
        <v>1.3333333333333333</v>
      </c>
      <c r="KK33" s="120">
        <f t="shared" si="197"/>
        <v>1.3333333333333333</v>
      </c>
      <c r="KL33" s="120">
        <f t="shared" si="197"/>
        <v>1.3333333333333333</v>
      </c>
      <c r="KM33" s="120">
        <f t="shared" si="176"/>
        <v>4</v>
      </c>
      <c r="KN33" s="120">
        <f t="shared" si="198"/>
        <v>8.1999999999999993</v>
      </c>
      <c r="KO33" s="120">
        <f t="shared" si="198"/>
        <v>13.6</v>
      </c>
      <c r="KP33" s="120">
        <f t="shared" si="198"/>
        <v>20.764705882352942</v>
      </c>
      <c r="KQ33" s="120">
        <f t="shared" si="198"/>
        <v>29.846153846153847</v>
      </c>
      <c r="KR33" s="120">
        <f t="shared" si="198"/>
        <v>40.891891891891895</v>
      </c>
      <c r="KS33" s="120">
        <f t="shared" si="198"/>
        <v>53.92</v>
      </c>
      <c r="KT33" s="120">
        <f t="shared" si="198"/>
        <v>68.938461538461539</v>
      </c>
      <c r="KU33" s="120">
        <f t="shared" si="178"/>
        <v>1</v>
      </c>
      <c r="KV33" s="120">
        <f t="shared" si="179"/>
        <v>0.26666666666666666</v>
      </c>
      <c r="KW33" s="120">
        <f t="shared" si="180"/>
        <v>0.13333333333333333</v>
      </c>
      <c r="KX33" s="120">
        <f t="shared" si="181"/>
        <v>7.8431372549019607E-2</v>
      </c>
      <c r="KY33" s="120">
        <f t="shared" si="182"/>
        <v>5.128205128205128E-2</v>
      </c>
      <c r="KZ33" s="120">
        <f t="shared" si="183"/>
        <v>3.6036036036036036E-2</v>
      </c>
      <c r="LA33" s="120">
        <f t="shared" si="184"/>
        <v>2.6666666666666668E-2</v>
      </c>
      <c r="LB33" s="120">
        <f t="shared" si="185"/>
        <v>2.0512820512820513E-2</v>
      </c>
      <c r="LD33" s="11">
        <v>1</v>
      </c>
      <c r="LE33" s="18">
        <f t="shared" si="199"/>
        <v>8.0617733659624378</v>
      </c>
      <c r="LF33" s="18">
        <f t="shared" si="199"/>
        <v>6.1457756598205906</v>
      </c>
      <c r="LG33" s="18">
        <f t="shared" si="199"/>
        <v>4.9697436342558863</v>
      </c>
      <c r="LH33" s="18">
        <f t="shared" si="199"/>
        <v>3.6064068719852735</v>
      </c>
      <c r="LI33" s="18">
        <f t="shared" si="199"/>
        <v>2.3235538640897744</v>
      </c>
      <c r="LJ33" s="18">
        <f t="shared" si="199"/>
        <v>1.2513650279967428</v>
      </c>
      <c r="LK33" s="18">
        <f t="shared" si="199"/>
        <v>1.0038912838941239</v>
      </c>
      <c r="LL33" s="18"/>
      <c r="LM33" s="11">
        <v>1</v>
      </c>
      <c r="LN33" s="18">
        <v>4.0492986029213425</v>
      </c>
      <c r="LO33" s="18">
        <v>3.6774624664836444</v>
      </c>
      <c r="LP33" s="18">
        <v>3.3670418455901903</v>
      </c>
      <c r="LQ33" s="18">
        <v>2.8827803300080381</v>
      </c>
      <c r="LR33" s="18">
        <v>2.0887622588412107</v>
      </c>
      <c r="LS33" s="18">
        <v>1.2351104497728205</v>
      </c>
      <c r="LT33" s="18">
        <v>1.0002403016208434</v>
      </c>
      <c r="LU33" s="18">
        <v>8.0617733659624378</v>
      </c>
      <c r="LV33" s="18">
        <v>6.1457756598205906</v>
      </c>
      <c r="LW33" s="18">
        <v>4.9697436342558863</v>
      </c>
      <c r="LX33" s="18">
        <v>3.6064068719852735</v>
      </c>
      <c r="LY33" s="18">
        <v>2.3235538640897744</v>
      </c>
      <c r="LZ33" s="18">
        <v>1.2513650279967428</v>
      </c>
      <c r="MA33" s="18">
        <v>1.0038912838941239</v>
      </c>
      <c r="MB33" s="18">
        <v>6.7971814520148506</v>
      </c>
      <c r="MC33" s="18">
        <v>5.5959036243947535</v>
      </c>
      <c r="MD33" s="18">
        <v>4.7615353886083938</v>
      </c>
      <c r="ME33" s="18">
        <v>3.6842433877262315</v>
      </c>
      <c r="MF33" s="18">
        <v>2.3146874744219499</v>
      </c>
      <c r="MG33" s="18">
        <v>1.246457676450299</v>
      </c>
      <c r="MH33" s="18">
        <v>1.0010606717575969</v>
      </c>
      <c r="MI33" s="18">
        <v>10.727749012289602</v>
      </c>
      <c r="MJ33" s="18">
        <v>8.1400635628263149</v>
      </c>
      <c r="MK33" s="18">
        <v>6.1560812548131718</v>
      </c>
      <c r="ML33" s="18">
        <v>4.1454998003887322</v>
      </c>
      <c r="MM33" s="18">
        <v>2.4217078515584354</v>
      </c>
      <c r="MN33" s="18">
        <v>1.2499717303965299</v>
      </c>
      <c r="MO33" s="18">
        <v>1.0000126254249304</v>
      </c>
      <c r="MP33" s="120"/>
      <c r="MQ33" s="120"/>
      <c r="MR33" s="120"/>
      <c r="MS33" s="120"/>
    </row>
    <row r="34" spans="1:357" s="4" customFormat="1" ht="13.8" x14ac:dyDescent="0.3">
      <c r="M34" s="6"/>
      <c r="N34" s="6"/>
      <c r="O34" s="6"/>
      <c r="P34" s="6"/>
      <c r="Q34" s="6"/>
      <c r="R34" s="6"/>
      <c r="S34" s="7"/>
      <c r="T34" s="6"/>
      <c r="U34" s="5"/>
      <c r="X34" s="127">
        <f t="shared" ref="X34:X53" si="201">X33*1.07</f>
        <v>10.700000000000001</v>
      </c>
      <c r="Y34" s="127">
        <v>10</v>
      </c>
      <c r="Z34" s="39">
        <f t="shared" si="2"/>
        <v>0.02</v>
      </c>
      <c r="AA34" s="39">
        <f t="shared" si="3"/>
        <v>10000000</v>
      </c>
      <c r="AB34" s="39">
        <f t="shared" si="4"/>
        <v>10000000</v>
      </c>
      <c r="AC34" s="98">
        <f t="shared" si="5"/>
        <v>3500000</v>
      </c>
      <c r="AD34" s="41">
        <f t="shared" si="6"/>
        <v>0.33</v>
      </c>
      <c r="AE34" s="41">
        <f t="shared" si="7"/>
        <v>0.33</v>
      </c>
      <c r="AF34" s="40">
        <f t="shared" si="8"/>
        <v>1.4999999999999999E-2</v>
      </c>
      <c r="AG34" s="39">
        <f t="shared" si="9"/>
        <v>10000000</v>
      </c>
      <c r="AH34" s="39">
        <f t="shared" si="10"/>
        <v>10000000</v>
      </c>
      <c r="AI34" s="98">
        <f t="shared" si="11"/>
        <v>3500000</v>
      </c>
      <c r="AJ34" s="41">
        <f t="shared" si="12"/>
        <v>0.33</v>
      </c>
      <c r="AK34" s="41">
        <f t="shared" si="13"/>
        <v>0.33</v>
      </c>
      <c r="AL34" s="41">
        <f t="shared" si="14"/>
        <v>0.15</v>
      </c>
      <c r="AM34" s="39">
        <f t="shared" si="15"/>
        <v>16000</v>
      </c>
      <c r="AN34" s="39">
        <f t="shared" si="16"/>
        <v>10000</v>
      </c>
      <c r="AO34" s="39">
        <f t="shared" si="17"/>
        <v>10000</v>
      </c>
      <c r="AP34" s="41">
        <f t="shared" si="18"/>
        <v>0.03</v>
      </c>
      <c r="AQ34" s="41">
        <f t="shared" si="19"/>
        <v>0.03</v>
      </c>
      <c r="AR34" s="4">
        <f t="shared" si="20"/>
        <v>0.16750000000000001</v>
      </c>
      <c r="AS34" s="11">
        <f t="shared" si="21"/>
        <v>1.07</v>
      </c>
      <c r="AT34" s="13">
        <f t="shared" si="22"/>
        <v>2698.7110633727179</v>
      </c>
      <c r="AU34" s="17">
        <f t="shared" si="187"/>
        <v>0.14240255159723011</v>
      </c>
      <c r="AV34" s="11">
        <f t="shared" si="23"/>
        <v>0.5714285714285714</v>
      </c>
      <c r="AW34" s="10">
        <f t="shared" si="24"/>
        <v>1</v>
      </c>
      <c r="AX34" s="10">
        <f t="shared" si="25"/>
        <v>0.8911</v>
      </c>
      <c r="AY34" s="10">
        <f t="shared" si="26"/>
        <v>224441.70126809561</v>
      </c>
      <c r="AZ34" s="10">
        <f t="shared" si="188"/>
        <v>1</v>
      </c>
      <c r="BA34" s="10">
        <f t="shared" si="27"/>
        <v>0.31188500000000002</v>
      </c>
      <c r="BB34" s="10">
        <f t="shared" si="28"/>
        <v>0.95377000000000001</v>
      </c>
      <c r="BC34" s="10">
        <f t="shared" si="29"/>
        <v>0.99909999999999999</v>
      </c>
      <c r="BD34" s="10">
        <f t="shared" si="30"/>
        <v>0.8911</v>
      </c>
      <c r="BE34" s="10">
        <f t="shared" si="31"/>
        <v>168331.27595107173</v>
      </c>
      <c r="BF34" s="10">
        <f t="shared" si="32"/>
        <v>1</v>
      </c>
      <c r="BG34" s="10">
        <f t="shared" si="33"/>
        <v>0.31188500000000002</v>
      </c>
      <c r="BH34" s="10">
        <f t="shared" si="34"/>
        <v>0.95377000000000001</v>
      </c>
      <c r="BI34" s="120">
        <f t="shared" si="189"/>
        <v>6.106133333333335</v>
      </c>
      <c r="BJ34" s="120">
        <f t="shared" si="200"/>
        <v>1.5265333333333337</v>
      </c>
      <c r="BK34" s="120">
        <f t="shared" si="200"/>
        <v>0.67845925925925943</v>
      </c>
      <c r="BL34" s="120">
        <f t="shared" si="200"/>
        <v>0.38163333333333344</v>
      </c>
      <c r="BM34" s="120">
        <f t="shared" si="200"/>
        <v>0.24424533333333337</v>
      </c>
      <c r="BN34" s="120">
        <f t="shared" si="200"/>
        <v>0.16961481481481486</v>
      </c>
      <c r="BO34" s="120">
        <f t="shared" si="200"/>
        <v>0.12461496598639459</v>
      </c>
      <c r="BP34" s="120">
        <f t="shared" si="200"/>
        <v>9.5408333333333359E-2</v>
      </c>
      <c r="BQ34" s="120">
        <f t="shared" si="200"/>
        <v>1.3333333333333333</v>
      </c>
      <c r="BR34" s="120">
        <f t="shared" si="200"/>
        <v>1.3333333333333333</v>
      </c>
      <c r="BS34" s="120">
        <f t="shared" si="200"/>
        <v>1.3333333333333333</v>
      </c>
      <c r="BT34" s="120">
        <f t="shared" si="200"/>
        <v>1.3333333333333333</v>
      </c>
      <c r="BU34" s="120">
        <f t="shared" si="200"/>
        <v>1.3333333333333333</v>
      </c>
      <c r="BV34" s="120">
        <f t="shared" si="200"/>
        <v>1.3333333333333333</v>
      </c>
      <c r="BW34" s="120">
        <f t="shared" si="200"/>
        <v>1.3333333333333333</v>
      </c>
      <c r="BX34" s="120">
        <f t="shared" si="200"/>
        <v>1.3333333333333333</v>
      </c>
      <c r="BY34" s="120">
        <f t="shared" si="200"/>
        <v>0.87343872827321145</v>
      </c>
      <c r="BZ34" s="120">
        <f t="shared" si="200"/>
        <v>3.4937549130928458</v>
      </c>
      <c r="CA34" s="120">
        <f t="shared" si="200"/>
        <v>7.8609485544589033</v>
      </c>
      <c r="CB34" s="120">
        <f t="shared" si="200"/>
        <v>13.975019652371383</v>
      </c>
      <c r="CC34" s="120">
        <f t="shared" si="200"/>
        <v>21.835968206830287</v>
      </c>
      <c r="CD34" s="120">
        <f t="shared" si="200"/>
        <v>31.443794217835613</v>
      </c>
      <c r="CE34" s="120">
        <f t="shared" si="200"/>
        <v>42.79849768538736</v>
      </c>
      <c r="CF34" s="120">
        <f t="shared" si="200"/>
        <v>55.900078609485533</v>
      </c>
      <c r="CG34" s="120">
        <f t="shared" si="190"/>
        <v>1.5265333333333337</v>
      </c>
      <c r="CH34" s="120">
        <f t="shared" si="190"/>
        <v>0.38163333333333344</v>
      </c>
      <c r="CI34" s="120">
        <f t="shared" si="190"/>
        <v>0.16961481481481486</v>
      </c>
      <c r="CJ34" s="120">
        <f t="shared" si="190"/>
        <v>9.5408333333333359E-2</v>
      </c>
      <c r="CK34" s="120">
        <f t="shared" si="190"/>
        <v>6.1061333333333342E-2</v>
      </c>
      <c r="CL34" s="120">
        <f t="shared" si="190"/>
        <v>4.2403703703703714E-2</v>
      </c>
      <c r="CM34" s="120">
        <f t="shared" si="190"/>
        <v>3.1153741496598646E-2</v>
      </c>
      <c r="CN34" s="120">
        <f t="shared" si="190"/>
        <v>2.385208333333334E-2</v>
      </c>
      <c r="CO34" s="94">
        <f t="shared" si="37"/>
        <v>5.5616978327073694</v>
      </c>
      <c r="CP34" s="94">
        <f t="shared" si="38"/>
        <v>8.9992513308294733</v>
      </c>
      <c r="CQ34" s="94">
        <f t="shared" si="39"/>
        <v>14.728507161032985</v>
      </c>
      <c r="CR34" s="94">
        <f t="shared" si="40"/>
        <v>22.749465323317899</v>
      </c>
      <c r="CS34" s="94">
        <f t="shared" si="41"/>
        <v>33.062125817684219</v>
      </c>
      <c r="CT34" s="94">
        <f t="shared" si="42"/>
        <v>45.666488644131938</v>
      </c>
      <c r="CU34" s="94">
        <f t="shared" si="43"/>
        <v>60.562553802661064</v>
      </c>
      <c r="CV34" s="94">
        <f t="shared" si="44"/>
        <v>77.750321293271597</v>
      </c>
      <c r="CW34" s="94">
        <f t="shared" si="45"/>
        <v>5.5616978327073694</v>
      </c>
      <c r="CX34" s="94">
        <f t="shared" si="46"/>
        <v>8.9992513308294733</v>
      </c>
      <c r="CY34" s="94">
        <f t="shared" si="47"/>
        <v>14.728507161032985</v>
      </c>
      <c r="CZ34" s="94">
        <f t="shared" si="48"/>
        <v>22.749465323317899</v>
      </c>
      <c r="DA34" s="94">
        <f t="shared" si="49"/>
        <v>33.062125817684219</v>
      </c>
      <c r="DB34" s="94">
        <f t="shared" si="50"/>
        <v>45.666488644131938</v>
      </c>
      <c r="DC34" s="94">
        <f t="shared" si="51"/>
        <v>60.562553802661064</v>
      </c>
      <c r="DD34" s="94">
        <f t="shared" si="52"/>
        <v>77.750321293271597</v>
      </c>
      <c r="DE34" s="11">
        <f t="shared" si="53"/>
        <v>9.5229587282732133</v>
      </c>
      <c r="DF34" s="11">
        <f t="shared" si="54"/>
        <v>7.5636749130928465</v>
      </c>
      <c r="DG34" s="11">
        <f t="shared" si="55"/>
        <v>11.08279448038483</v>
      </c>
      <c r="DH34" s="11">
        <f t="shared" si="56"/>
        <v>16.900039652371383</v>
      </c>
      <c r="DI34" s="11">
        <f t="shared" si="57"/>
        <v>24.623600206830286</v>
      </c>
      <c r="DJ34" s="11">
        <f t="shared" si="58"/>
        <v>34.156795699317094</v>
      </c>
      <c r="DK34" s="11">
        <f t="shared" si="59"/>
        <v>45.46649931804042</v>
      </c>
      <c r="DL34" s="11">
        <f t="shared" si="60"/>
        <v>58.538873609485535</v>
      </c>
      <c r="DM34" s="94">
        <f t="shared" si="61"/>
        <v>9.5229587282732133</v>
      </c>
      <c r="DN34" s="94">
        <f t="shared" si="62"/>
        <v>7.5636749130928465</v>
      </c>
      <c r="DO34" s="94">
        <f t="shared" si="63"/>
        <v>11.08279448038483</v>
      </c>
      <c r="DP34" s="94">
        <f t="shared" si="64"/>
        <v>16.900039652371383</v>
      </c>
      <c r="DQ34" s="94">
        <f t="shared" si="65"/>
        <v>24.623600206830286</v>
      </c>
      <c r="DR34" s="94">
        <f t="shared" si="66"/>
        <v>34.156795699317094</v>
      </c>
      <c r="DS34" s="94">
        <f t="shared" si="67"/>
        <v>45.46649931804042</v>
      </c>
      <c r="DT34" s="94">
        <f t="shared" si="68"/>
        <v>58.538873609485535</v>
      </c>
      <c r="DU34" s="94">
        <f t="shared" si="69"/>
        <v>7.6762200432455447</v>
      </c>
      <c r="DV34" s="94">
        <f t="shared" si="70"/>
        <v>6.8614583996488392</v>
      </c>
      <c r="DW34" s="94">
        <f t="shared" si="71"/>
        <v>8.324872541308654</v>
      </c>
      <c r="DX34" s="94">
        <f t="shared" si="72"/>
        <v>10.743954555262022</v>
      </c>
      <c r="DY34" s="94">
        <f t="shared" si="73"/>
        <v>13.955771466631907</v>
      </c>
      <c r="DZ34" s="94">
        <f t="shared" si="74"/>
        <v>17.920119034864239</v>
      </c>
      <c r="EA34" s="94">
        <f t="shared" si="75"/>
        <v>22.623221585698271</v>
      </c>
      <c r="EB34" s="94">
        <f t="shared" si="76"/>
        <v>28.059324860214751</v>
      </c>
      <c r="EC34" s="94">
        <f t="shared" si="77"/>
        <v>7.6762200432455447</v>
      </c>
      <c r="ED34" s="94">
        <f t="shared" si="78"/>
        <v>6.8614583996488392</v>
      </c>
      <c r="EE34" s="94">
        <f t="shared" si="79"/>
        <v>8.324872541308654</v>
      </c>
      <c r="EF34" s="94">
        <f t="shared" si="80"/>
        <v>10.743954555262022</v>
      </c>
      <c r="EG34" s="94">
        <f t="shared" si="81"/>
        <v>13.955771466631909</v>
      </c>
      <c r="EH34" s="94">
        <f t="shared" si="82"/>
        <v>17.920119034864239</v>
      </c>
      <c r="EI34" s="94">
        <f t="shared" si="83"/>
        <v>22.623221585698271</v>
      </c>
      <c r="EJ34" s="94">
        <f t="shared" si="84"/>
        <v>28.059324860214751</v>
      </c>
      <c r="EK34" s="94">
        <f t="shared" si="85"/>
        <v>7.6762200432455447</v>
      </c>
      <c r="EL34" s="94">
        <f t="shared" si="86"/>
        <v>6.8614583996488392</v>
      </c>
      <c r="EM34" s="94">
        <f t="shared" si="87"/>
        <v>8.324872541308654</v>
      </c>
      <c r="EN34" s="94">
        <f t="shared" si="88"/>
        <v>10.743954555262022</v>
      </c>
      <c r="EO34" s="94">
        <f t="shared" si="89"/>
        <v>13.955771466631909</v>
      </c>
      <c r="EP34" s="94">
        <f t="shared" si="90"/>
        <v>17.920119034864239</v>
      </c>
      <c r="EQ34" s="94">
        <f t="shared" si="91"/>
        <v>22.623221585698271</v>
      </c>
      <c r="ER34" s="94">
        <f t="shared" si="92"/>
        <v>28.059324860214751</v>
      </c>
      <c r="ES34" s="94">
        <f t="shared" si="93"/>
        <v>1</v>
      </c>
      <c r="ET34" s="94">
        <f t="shared" si="94"/>
        <v>1</v>
      </c>
      <c r="EU34" s="94">
        <f t="shared" si="95"/>
        <v>1</v>
      </c>
      <c r="EV34" s="94">
        <f t="shared" si="96"/>
        <v>1</v>
      </c>
      <c r="EW34" s="94">
        <f t="shared" si="97"/>
        <v>1</v>
      </c>
      <c r="EX34" s="94">
        <f t="shared" si="98"/>
        <v>1</v>
      </c>
      <c r="EY34" s="94">
        <f t="shared" si="99"/>
        <v>1</v>
      </c>
      <c r="EZ34" s="94">
        <f t="shared" si="100"/>
        <v>1</v>
      </c>
      <c r="FA34" s="94">
        <f t="shared" si="101"/>
        <v>1</v>
      </c>
      <c r="FB34" s="94">
        <f t="shared" si="102"/>
        <v>1</v>
      </c>
      <c r="FC34" s="94">
        <f t="shared" si="103"/>
        <v>1</v>
      </c>
      <c r="FD34" s="94">
        <f t="shared" si="104"/>
        <v>1</v>
      </c>
      <c r="FE34" s="94">
        <f t="shared" si="105"/>
        <v>1</v>
      </c>
      <c r="FF34" s="94">
        <f t="shared" si="106"/>
        <v>1</v>
      </c>
      <c r="FG34" s="94">
        <f t="shared" si="107"/>
        <v>1</v>
      </c>
      <c r="FH34" s="94">
        <f t="shared" si="108"/>
        <v>1</v>
      </c>
      <c r="FI34" s="94">
        <f t="shared" si="109"/>
        <v>1</v>
      </c>
      <c r="FJ34" s="94">
        <f t="shared" si="110"/>
        <v>1</v>
      </c>
      <c r="FK34" s="94">
        <f t="shared" si="111"/>
        <v>1</v>
      </c>
      <c r="FL34" s="94">
        <f t="shared" si="112"/>
        <v>1</v>
      </c>
      <c r="FM34" s="94">
        <f t="shared" si="113"/>
        <v>1</v>
      </c>
      <c r="FN34" s="94">
        <f t="shared" si="114"/>
        <v>1</v>
      </c>
      <c r="FO34" s="94">
        <f t="shared" si="115"/>
        <v>1</v>
      </c>
      <c r="FP34" s="94">
        <f t="shared" si="116"/>
        <v>1</v>
      </c>
      <c r="FQ34" s="114">
        <f t="shared" si="117"/>
        <v>5.9832742539213566</v>
      </c>
      <c r="FR34" s="114">
        <f t="shared" si="118"/>
        <v>4.1952370652073281</v>
      </c>
      <c r="FS34" s="114">
        <f t="shared" si="119"/>
        <v>4.7053783923151409</v>
      </c>
      <c r="FT34" s="114">
        <f t="shared" si="120"/>
        <v>5.2836446214058146</v>
      </c>
      <c r="FU34" s="114">
        <f t="shared" si="121"/>
        <v>5.7196550134950694</v>
      </c>
      <c r="FV34" s="114">
        <f t="shared" si="122"/>
        <v>6.0281132371775872</v>
      </c>
      <c r="FW34" s="114">
        <f t="shared" si="123"/>
        <v>6.2462998945906563</v>
      </c>
      <c r="FX34" s="114">
        <f t="shared" si="124"/>
        <v>6.4033705996452506</v>
      </c>
      <c r="FY34" s="89"/>
      <c r="FZ34" s="89">
        <f t="shared" si="125"/>
        <v>4.1952370652073281</v>
      </c>
      <c r="GB34" s="120">
        <f t="shared" ref="GB34:GI43" si="202">$X34^2/(GB$13^2*$Y34^2)</f>
        <v>1.1449000000000003</v>
      </c>
      <c r="GC34" s="120">
        <f t="shared" si="202"/>
        <v>0.28622500000000006</v>
      </c>
      <c r="GD34" s="120">
        <f t="shared" si="202"/>
        <v>0.12721111111111114</v>
      </c>
      <c r="GE34" s="120">
        <f t="shared" si="202"/>
        <v>7.1556250000000016E-2</v>
      </c>
      <c r="GF34" s="120">
        <f t="shared" si="202"/>
        <v>4.579600000000001E-2</v>
      </c>
      <c r="GG34" s="120">
        <f t="shared" si="202"/>
        <v>3.1802777777777784E-2</v>
      </c>
      <c r="GH34" s="120">
        <f t="shared" si="202"/>
        <v>2.3365306122448984E-2</v>
      </c>
      <c r="GI34" s="120">
        <f t="shared" si="202"/>
        <v>1.7889062500000004E-2</v>
      </c>
      <c r="GJ34" s="120">
        <v>1</v>
      </c>
      <c r="GK34" s="120">
        <v>1</v>
      </c>
      <c r="GL34" s="120">
        <v>1</v>
      </c>
      <c r="GM34" s="120">
        <v>1</v>
      </c>
      <c r="GN34" s="120">
        <v>1</v>
      </c>
      <c r="GO34" s="120">
        <v>1</v>
      </c>
      <c r="GP34" s="120">
        <v>1</v>
      </c>
      <c r="GQ34" s="120">
        <v>1</v>
      </c>
      <c r="GR34" s="120">
        <f t="shared" si="127"/>
        <v>0.87343872827321145</v>
      </c>
      <c r="GS34" s="120">
        <f t="shared" si="128"/>
        <v>3.4937549130928458</v>
      </c>
      <c r="GT34" s="120">
        <f t="shared" si="129"/>
        <v>7.8609485544589033</v>
      </c>
      <c r="GU34" s="120">
        <f t="shared" si="130"/>
        <v>13.975019652371383</v>
      </c>
      <c r="GV34" s="120">
        <f t="shared" si="131"/>
        <v>21.835968206830287</v>
      </c>
      <c r="GW34" s="120">
        <f t="shared" si="132"/>
        <v>31.443794217835613</v>
      </c>
      <c r="GX34" s="120">
        <f t="shared" si="133"/>
        <v>42.79849768538736</v>
      </c>
      <c r="GY34" s="120">
        <f t="shared" si="134"/>
        <v>55.900078609485533</v>
      </c>
      <c r="GZ34" s="120">
        <f t="shared" si="135"/>
        <v>1.1449000000000003</v>
      </c>
      <c r="HA34" s="120">
        <f t="shared" si="136"/>
        <v>0.28622500000000006</v>
      </c>
      <c r="HB34" s="120">
        <f t="shared" si="137"/>
        <v>0.12721111111111114</v>
      </c>
      <c r="HC34" s="120">
        <f t="shared" si="138"/>
        <v>7.1556250000000016E-2</v>
      </c>
      <c r="HD34" s="120">
        <f t="shared" si="139"/>
        <v>4.579600000000001E-2</v>
      </c>
      <c r="HE34" s="120">
        <f t="shared" si="140"/>
        <v>3.1802777777777784E-2</v>
      </c>
      <c r="HF34" s="120">
        <f t="shared" si="141"/>
        <v>2.3365306122448984E-2</v>
      </c>
      <c r="HG34" s="120">
        <f t="shared" si="142"/>
        <v>1.7889062500000004E-2</v>
      </c>
      <c r="HI34" s="120">
        <f t="shared" ref="HI34:HP43" si="203">16*$X34^2/(3*HI$13^2*$Y34^2)</f>
        <v>6.106133333333335</v>
      </c>
      <c r="HJ34" s="120">
        <f t="shared" si="203"/>
        <v>1.5265333333333337</v>
      </c>
      <c r="HK34" s="120">
        <f t="shared" si="203"/>
        <v>0.67845925925925943</v>
      </c>
      <c r="HL34" s="120">
        <f t="shared" si="203"/>
        <v>0.38163333333333344</v>
      </c>
      <c r="HM34" s="120">
        <f t="shared" si="203"/>
        <v>0.24424533333333337</v>
      </c>
      <c r="HN34" s="120">
        <f t="shared" si="203"/>
        <v>0.16961481481481486</v>
      </c>
      <c r="HO34" s="120">
        <f t="shared" si="203"/>
        <v>0.12461496598639459</v>
      </c>
      <c r="HP34" s="120">
        <f t="shared" si="203"/>
        <v>9.5408333333333359E-2</v>
      </c>
      <c r="HQ34" s="120">
        <f t="shared" ref="HQ34:HX43" si="204">4/3</f>
        <v>1.3333333333333333</v>
      </c>
      <c r="HR34" s="120">
        <f t="shared" si="204"/>
        <v>1.3333333333333333</v>
      </c>
      <c r="HS34" s="120">
        <f t="shared" si="204"/>
        <v>1.3333333333333333</v>
      </c>
      <c r="HT34" s="120">
        <f t="shared" si="204"/>
        <v>1.3333333333333333</v>
      </c>
      <c r="HU34" s="120">
        <f t="shared" si="204"/>
        <v>1.3333333333333333</v>
      </c>
      <c r="HV34" s="120">
        <f t="shared" si="204"/>
        <v>1.3333333333333333</v>
      </c>
      <c r="HW34" s="120">
        <f t="shared" si="204"/>
        <v>1.3333333333333333</v>
      </c>
      <c r="HX34" s="120">
        <f t="shared" si="204"/>
        <v>1.3333333333333333</v>
      </c>
      <c r="HY34" s="120">
        <f t="shared" si="145"/>
        <v>0.87343872827321145</v>
      </c>
      <c r="HZ34" s="120">
        <f t="shared" si="146"/>
        <v>3.4937549130928458</v>
      </c>
      <c r="IA34" s="120">
        <f t="shared" si="147"/>
        <v>7.8609485544589033</v>
      </c>
      <c r="IB34" s="120">
        <f t="shared" si="148"/>
        <v>13.975019652371383</v>
      </c>
      <c r="IC34" s="120">
        <f t="shared" si="149"/>
        <v>21.835968206830287</v>
      </c>
      <c r="ID34" s="120">
        <f t="shared" si="150"/>
        <v>31.443794217835613</v>
      </c>
      <c r="IE34" s="120">
        <f t="shared" si="151"/>
        <v>42.79849768538736</v>
      </c>
      <c r="IF34" s="120">
        <f t="shared" si="152"/>
        <v>55.900078609485533</v>
      </c>
      <c r="IG34" s="120">
        <f t="shared" si="153"/>
        <v>1.5265333333333337</v>
      </c>
      <c r="IH34" s="120">
        <f t="shared" si="154"/>
        <v>0.38163333333333344</v>
      </c>
      <c r="II34" s="120">
        <f t="shared" si="155"/>
        <v>0.16961481481481486</v>
      </c>
      <c r="IJ34" s="120">
        <f t="shared" si="156"/>
        <v>9.5408333333333359E-2</v>
      </c>
      <c r="IK34" s="120">
        <f t="shared" si="157"/>
        <v>6.1061333333333342E-2</v>
      </c>
      <c r="IL34" s="120">
        <f t="shared" si="158"/>
        <v>4.2403703703703714E-2</v>
      </c>
      <c r="IM34" s="120">
        <f t="shared" si="159"/>
        <v>3.1153741496598646E-2</v>
      </c>
      <c r="IN34" s="120">
        <f t="shared" si="160"/>
        <v>2.385208333333334E-2</v>
      </c>
      <c r="IO34" s="10"/>
      <c r="IP34" s="120">
        <f t="shared" si="161"/>
        <v>0.85867500000000019</v>
      </c>
      <c r="IQ34" s="120">
        <f t="shared" ref="IQ34:IW43" si="205">$X34^2/((IQ$13^2+1)*$Y34^2)</f>
        <v>0.22898000000000004</v>
      </c>
      <c r="IR34" s="120">
        <f t="shared" si="205"/>
        <v>0.11449000000000002</v>
      </c>
      <c r="IS34" s="120">
        <f t="shared" si="205"/>
        <v>6.7347058823529427E-2</v>
      </c>
      <c r="IT34" s="120">
        <f t="shared" si="205"/>
        <v>4.4034615384615394E-2</v>
      </c>
      <c r="IU34" s="120">
        <f t="shared" si="205"/>
        <v>3.0943243243243251E-2</v>
      </c>
      <c r="IV34" s="120">
        <f t="shared" si="205"/>
        <v>2.2898000000000005E-2</v>
      </c>
      <c r="IW34" s="120">
        <f t="shared" si="205"/>
        <v>1.7613846153846157E-2</v>
      </c>
      <c r="IX34" s="120">
        <v>1</v>
      </c>
      <c r="IY34" s="120">
        <v>1</v>
      </c>
      <c r="IZ34" s="120">
        <v>1</v>
      </c>
      <c r="JA34" s="120">
        <v>1</v>
      </c>
      <c r="JB34" s="120">
        <v>1</v>
      </c>
      <c r="JC34" s="120">
        <v>1</v>
      </c>
      <c r="JD34" s="120">
        <v>1</v>
      </c>
      <c r="JE34" s="120">
        <v>1</v>
      </c>
      <c r="JF34" s="120">
        <f t="shared" si="163"/>
        <v>3.4937549130928458</v>
      </c>
      <c r="JG34" s="120">
        <f t="shared" ref="JG34:JM43" si="206">(JG$13^4+6*JG$13^2+1)/(JG$13^2+1)*($Y34^2/$X34^2)</f>
        <v>7.1621975718403332</v>
      </c>
      <c r="JH34" s="120">
        <f t="shared" si="206"/>
        <v>11.878766704515675</v>
      </c>
      <c r="JI34" s="120">
        <f t="shared" si="206"/>
        <v>18.136698298849627</v>
      </c>
      <c r="JJ34" s="120">
        <f t="shared" si="206"/>
        <v>26.068786659231236</v>
      </c>
      <c r="JK34" s="120">
        <f t="shared" si="206"/>
        <v>35.716562050739704</v>
      </c>
      <c r="JL34" s="120">
        <f t="shared" si="206"/>
        <v>47.095816228491564</v>
      </c>
      <c r="JM34" s="120">
        <f t="shared" si="206"/>
        <v>60.213522175265545</v>
      </c>
      <c r="JN34" s="120">
        <f t="shared" si="165"/>
        <v>0.85867500000000019</v>
      </c>
      <c r="JO34" s="120">
        <f t="shared" si="166"/>
        <v>0.22898000000000004</v>
      </c>
      <c r="JP34" s="120">
        <f t="shared" si="167"/>
        <v>0.11449000000000002</v>
      </c>
      <c r="JQ34" s="120">
        <f t="shared" si="168"/>
        <v>6.7347058823529427E-2</v>
      </c>
      <c r="JR34" s="120">
        <f t="shared" si="169"/>
        <v>4.4034615384615394E-2</v>
      </c>
      <c r="JS34" s="120">
        <f t="shared" si="170"/>
        <v>3.0943243243243251E-2</v>
      </c>
      <c r="JT34" s="120">
        <f t="shared" si="171"/>
        <v>2.2898000000000005E-2</v>
      </c>
      <c r="JU34" s="120">
        <f t="shared" si="172"/>
        <v>1.7613846153846157E-2</v>
      </c>
      <c r="JW34" s="120">
        <f t="shared" si="173"/>
        <v>4.579600000000001</v>
      </c>
      <c r="JX34" s="120">
        <f t="shared" ref="JX34:KD43" si="207">16*$X34^2/(3*(JX$13^2+1)*$Y34^2)</f>
        <v>1.2212266666666669</v>
      </c>
      <c r="JY34" s="120">
        <f t="shared" si="207"/>
        <v>0.61061333333333345</v>
      </c>
      <c r="JZ34" s="120">
        <f t="shared" si="207"/>
        <v>0.35918431372549026</v>
      </c>
      <c r="KA34" s="120">
        <f t="shared" si="207"/>
        <v>0.23485128205128211</v>
      </c>
      <c r="KB34" s="120">
        <f t="shared" si="207"/>
        <v>0.16503063063063067</v>
      </c>
      <c r="KC34" s="120">
        <f t="shared" si="207"/>
        <v>0.12212266666666668</v>
      </c>
      <c r="KD34" s="120">
        <f t="shared" si="207"/>
        <v>9.3940512820512842E-2</v>
      </c>
      <c r="KE34" s="120">
        <f t="shared" ref="KE34:KL43" si="208">4/3</f>
        <v>1.3333333333333333</v>
      </c>
      <c r="KF34" s="120">
        <f t="shared" si="208"/>
        <v>1.3333333333333333</v>
      </c>
      <c r="KG34" s="120">
        <f t="shared" si="208"/>
        <v>1.3333333333333333</v>
      </c>
      <c r="KH34" s="120">
        <f t="shared" si="208"/>
        <v>1.3333333333333333</v>
      </c>
      <c r="KI34" s="120">
        <f t="shared" si="208"/>
        <v>1.3333333333333333</v>
      </c>
      <c r="KJ34" s="120">
        <f t="shared" si="208"/>
        <v>1.3333333333333333</v>
      </c>
      <c r="KK34" s="120">
        <f t="shared" si="208"/>
        <v>1.3333333333333333</v>
      </c>
      <c r="KL34" s="120">
        <f t="shared" si="208"/>
        <v>1.3333333333333333</v>
      </c>
      <c r="KM34" s="120">
        <f t="shared" si="176"/>
        <v>3.4937549130928458</v>
      </c>
      <c r="KN34" s="120">
        <f t="shared" ref="KN34:KT43" si="209">(KN$13^4+6*KN$13^2+1)/(KN$13^2+1)*($Y34^2/$X34^2)</f>
        <v>7.1621975718403332</v>
      </c>
      <c r="KO34" s="120">
        <f t="shared" si="209"/>
        <v>11.878766704515675</v>
      </c>
      <c r="KP34" s="120">
        <f t="shared" si="209"/>
        <v>18.136698298849627</v>
      </c>
      <c r="KQ34" s="120">
        <f t="shared" si="209"/>
        <v>26.068786659231236</v>
      </c>
      <c r="KR34" s="120">
        <f t="shared" si="209"/>
        <v>35.716562050739704</v>
      </c>
      <c r="KS34" s="120">
        <f t="shared" si="209"/>
        <v>47.095816228491564</v>
      </c>
      <c r="KT34" s="120">
        <f t="shared" si="209"/>
        <v>60.213522175265545</v>
      </c>
      <c r="KU34" s="120">
        <f t="shared" si="178"/>
        <v>1.1449000000000003</v>
      </c>
      <c r="KV34" s="120">
        <f t="shared" si="179"/>
        <v>0.30530666666666673</v>
      </c>
      <c r="KW34" s="120">
        <f t="shared" si="180"/>
        <v>0.15265333333333336</v>
      </c>
      <c r="KX34" s="120">
        <f t="shared" si="181"/>
        <v>8.9796078431372564E-2</v>
      </c>
      <c r="KY34" s="120">
        <f t="shared" si="182"/>
        <v>5.8712820512820528E-2</v>
      </c>
      <c r="KZ34" s="120">
        <f t="shared" si="183"/>
        <v>4.1257657657657668E-2</v>
      </c>
      <c r="LA34" s="120">
        <f t="shared" si="184"/>
        <v>3.0530666666666671E-2</v>
      </c>
      <c r="LB34" s="120">
        <f t="shared" si="185"/>
        <v>2.3485128205128211E-2</v>
      </c>
      <c r="LD34" s="11">
        <v>1.07</v>
      </c>
      <c r="LE34" s="18">
        <f t="shared" ref="LE34:LK43" si="210">INDEX($LN34:$MO34,MATCH(LE$12,$LN$11:$MO$11,0))</f>
        <v>7.7492375435294294</v>
      </c>
      <c r="LF34" s="18">
        <f t="shared" si="210"/>
        <v>6.0006505511708319</v>
      </c>
      <c r="LG34" s="18">
        <f t="shared" si="210"/>
        <v>4.9010120744321624</v>
      </c>
      <c r="LH34" s="18">
        <f t="shared" si="210"/>
        <v>3.5997467194995498</v>
      </c>
      <c r="LI34" s="18">
        <f t="shared" si="210"/>
        <v>2.3154009265236923</v>
      </c>
      <c r="LJ34" s="18">
        <f t="shared" si="210"/>
        <v>1.2513650279967428</v>
      </c>
      <c r="LK34" s="18">
        <f t="shared" si="210"/>
        <v>1.0038912838941239</v>
      </c>
      <c r="LL34" s="18"/>
      <c r="LM34" s="11">
        <v>1.07</v>
      </c>
      <c r="LN34" s="18">
        <v>4.0676856227463709</v>
      </c>
      <c r="LO34" s="18">
        <v>3.7157667148487992</v>
      </c>
      <c r="LP34" s="18">
        <v>3.4188054210963825</v>
      </c>
      <c r="LQ34" s="18">
        <v>2.9496768199310757</v>
      </c>
      <c r="LR34" s="18">
        <v>2.0723860062611168</v>
      </c>
      <c r="LS34" s="18">
        <v>1.2355083164579825</v>
      </c>
      <c r="LT34" s="18">
        <v>1.0003158747725431</v>
      </c>
      <c r="LU34" s="18">
        <v>7.7492375435294294</v>
      </c>
      <c r="LV34" s="18">
        <v>6.0006505511708319</v>
      </c>
      <c r="LW34" s="18">
        <v>4.9010120744321624</v>
      </c>
      <c r="LX34" s="18">
        <v>3.5997467194995498</v>
      </c>
      <c r="LY34" s="18">
        <v>2.3154009265236923</v>
      </c>
      <c r="LZ34" s="18">
        <v>1.2513650279967428</v>
      </c>
      <c r="MA34" s="18">
        <v>1.0038912838941239</v>
      </c>
      <c r="MB34" s="18">
        <v>6.4000994819167438</v>
      </c>
      <c r="MC34" s="18">
        <v>5.3775602984163706</v>
      </c>
      <c r="MD34" s="18">
        <v>4.6417954063492086</v>
      </c>
      <c r="ME34" s="18">
        <v>3.6593592126663781</v>
      </c>
      <c r="MF34" s="18">
        <v>2.3005581394008408</v>
      </c>
      <c r="MG34" s="18">
        <v>1.2461045509295703</v>
      </c>
      <c r="MH34" s="18">
        <v>1.0012458946211253</v>
      </c>
      <c r="MI34" s="18">
        <v>10.801412153282838</v>
      </c>
      <c r="MJ34" s="18">
        <v>7.7948846947751473</v>
      </c>
      <c r="MK34" s="18">
        <v>5.9987359142594512</v>
      </c>
      <c r="ML34" s="18">
        <v>4.1127738658745212</v>
      </c>
      <c r="MM34" s="18">
        <v>2.4144781787088565</v>
      </c>
      <c r="MN34" s="18">
        <v>1.2499717303965299</v>
      </c>
      <c r="MO34" s="18">
        <v>1.0000126254249304</v>
      </c>
      <c r="MP34" s="120"/>
      <c r="MQ34" s="120"/>
      <c r="MR34" s="120"/>
      <c r="MS34" s="120"/>
    </row>
    <row r="35" spans="1:357" s="4" customFormat="1" ht="13.8" x14ac:dyDescent="0.3">
      <c r="B35" s="99"/>
      <c r="M35" s="6"/>
      <c r="N35" s="6"/>
      <c r="O35" s="6"/>
      <c r="P35" s="6"/>
      <c r="Q35" s="6"/>
      <c r="R35" s="6"/>
      <c r="S35" s="7"/>
      <c r="T35" s="6"/>
      <c r="V35" s="5"/>
      <c r="X35" s="127">
        <f t="shared" si="201"/>
        <v>11.449000000000002</v>
      </c>
      <c r="Y35" s="127">
        <v>10</v>
      </c>
      <c r="Z35" s="39">
        <f t="shared" si="2"/>
        <v>0.02</v>
      </c>
      <c r="AA35" s="39">
        <f t="shared" si="3"/>
        <v>10000000</v>
      </c>
      <c r="AB35" s="39">
        <f t="shared" si="4"/>
        <v>10000000</v>
      </c>
      <c r="AC35" s="98">
        <f t="shared" si="5"/>
        <v>3500000</v>
      </c>
      <c r="AD35" s="41">
        <f t="shared" si="6"/>
        <v>0.33</v>
      </c>
      <c r="AE35" s="41">
        <f t="shared" si="7"/>
        <v>0.33</v>
      </c>
      <c r="AF35" s="40">
        <f t="shared" si="8"/>
        <v>1.4999999999999999E-2</v>
      </c>
      <c r="AG35" s="39">
        <f t="shared" si="9"/>
        <v>10000000</v>
      </c>
      <c r="AH35" s="39">
        <f t="shared" si="10"/>
        <v>10000000</v>
      </c>
      <c r="AI35" s="98">
        <f t="shared" si="11"/>
        <v>3500000</v>
      </c>
      <c r="AJ35" s="41">
        <f t="shared" si="12"/>
        <v>0.33</v>
      </c>
      <c r="AK35" s="41">
        <f t="shared" si="13"/>
        <v>0.33</v>
      </c>
      <c r="AL35" s="41">
        <f t="shared" si="14"/>
        <v>0.15</v>
      </c>
      <c r="AM35" s="39">
        <f t="shared" si="15"/>
        <v>16000</v>
      </c>
      <c r="AN35" s="39">
        <f t="shared" si="16"/>
        <v>10000</v>
      </c>
      <c r="AO35" s="39">
        <f t="shared" si="17"/>
        <v>10000</v>
      </c>
      <c r="AP35" s="41">
        <f t="shared" si="18"/>
        <v>0.03</v>
      </c>
      <c r="AQ35" s="41">
        <f t="shared" si="19"/>
        <v>0.03</v>
      </c>
      <c r="AR35" s="4">
        <f t="shared" si="20"/>
        <v>0.16750000000000001</v>
      </c>
      <c r="AS35" s="11">
        <f t="shared" si="21"/>
        <v>1.1449000000000003</v>
      </c>
      <c r="AT35" s="13">
        <f t="shared" si="22"/>
        <v>2698.7110633727179</v>
      </c>
      <c r="AU35" s="17">
        <f t="shared" si="187"/>
        <v>0.14240255159723011</v>
      </c>
      <c r="AV35" s="11">
        <f t="shared" si="23"/>
        <v>0.5714285714285714</v>
      </c>
      <c r="AW35" s="10">
        <f t="shared" si="24"/>
        <v>1</v>
      </c>
      <c r="AX35" s="10">
        <f t="shared" si="25"/>
        <v>0.8911</v>
      </c>
      <c r="AY35" s="10">
        <f t="shared" si="26"/>
        <v>224441.70126809561</v>
      </c>
      <c r="AZ35" s="10">
        <f t="shared" si="188"/>
        <v>1</v>
      </c>
      <c r="BA35" s="10">
        <f t="shared" si="27"/>
        <v>0.31188500000000002</v>
      </c>
      <c r="BB35" s="10">
        <f t="shared" si="28"/>
        <v>0.95377000000000001</v>
      </c>
      <c r="BC35" s="10">
        <f t="shared" si="29"/>
        <v>0.99909999999999999</v>
      </c>
      <c r="BD35" s="10">
        <f t="shared" si="30"/>
        <v>0.8911</v>
      </c>
      <c r="BE35" s="10">
        <f t="shared" si="31"/>
        <v>168331.27595107173</v>
      </c>
      <c r="BF35" s="10">
        <f t="shared" si="32"/>
        <v>1</v>
      </c>
      <c r="BG35" s="10">
        <f t="shared" si="33"/>
        <v>0.31188500000000002</v>
      </c>
      <c r="BH35" s="10">
        <f t="shared" si="34"/>
        <v>0.95377000000000001</v>
      </c>
      <c r="BI35" s="120">
        <f t="shared" si="189"/>
        <v>6.9909120533333349</v>
      </c>
      <c r="BJ35" s="120">
        <f t="shared" si="200"/>
        <v>1.7477280133333337</v>
      </c>
      <c r="BK35" s="120">
        <f t="shared" si="200"/>
        <v>0.7767680059259261</v>
      </c>
      <c r="BL35" s="120">
        <f t="shared" si="200"/>
        <v>0.43693200333333343</v>
      </c>
      <c r="BM35" s="120">
        <f t="shared" si="200"/>
        <v>0.27963648213333336</v>
      </c>
      <c r="BN35" s="120">
        <f t="shared" si="200"/>
        <v>0.19419200148148152</v>
      </c>
      <c r="BO35" s="120">
        <f t="shared" si="200"/>
        <v>0.14267167455782315</v>
      </c>
      <c r="BP35" s="120">
        <f t="shared" si="200"/>
        <v>0.10923300083333336</v>
      </c>
      <c r="BQ35" s="120">
        <f t="shared" si="200"/>
        <v>1.3333333333333333</v>
      </c>
      <c r="BR35" s="120">
        <f t="shared" si="200"/>
        <v>1.3333333333333333</v>
      </c>
      <c r="BS35" s="120">
        <f t="shared" si="200"/>
        <v>1.3333333333333333</v>
      </c>
      <c r="BT35" s="120">
        <f t="shared" si="200"/>
        <v>1.3333333333333333</v>
      </c>
      <c r="BU35" s="120">
        <f t="shared" si="200"/>
        <v>1.3333333333333333</v>
      </c>
      <c r="BV35" s="120">
        <f t="shared" si="200"/>
        <v>1.3333333333333333</v>
      </c>
      <c r="BW35" s="120">
        <f t="shared" si="200"/>
        <v>1.3333333333333333</v>
      </c>
      <c r="BX35" s="120">
        <f t="shared" si="200"/>
        <v>1.3333333333333333</v>
      </c>
      <c r="BY35" s="120">
        <f t="shared" si="200"/>
        <v>0.76289521204752508</v>
      </c>
      <c r="BZ35" s="120">
        <f t="shared" si="200"/>
        <v>3.0515808481901003</v>
      </c>
      <c r="CA35" s="120">
        <f t="shared" si="200"/>
        <v>6.8660569084277254</v>
      </c>
      <c r="CB35" s="120">
        <f t="shared" si="200"/>
        <v>12.206323392760401</v>
      </c>
      <c r="CC35" s="120">
        <f t="shared" si="200"/>
        <v>19.072380301188126</v>
      </c>
      <c r="CD35" s="120">
        <f t="shared" si="200"/>
        <v>27.464227633710902</v>
      </c>
      <c r="CE35" s="120">
        <f t="shared" si="200"/>
        <v>37.381865390328727</v>
      </c>
      <c r="CF35" s="120">
        <f t="shared" si="200"/>
        <v>48.825293571041605</v>
      </c>
      <c r="CG35" s="120">
        <f t="shared" si="190"/>
        <v>1.7477280133333337</v>
      </c>
      <c r="CH35" s="120">
        <f t="shared" si="190"/>
        <v>0.43693200333333343</v>
      </c>
      <c r="CI35" s="120">
        <f t="shared" si="190"/>
        <v>0.19419200148148152</v>
      </c>
      <c r="CJ35" s="120">
        <f t="shared" si="190"/>
        <v>0.10923300083333336</v>
      </c>
      <c r="CK35" s="120">
        <f t="shared" si="190"/>
        <v>6.9909120533333341E-2</v>
      </c>
      <c r="CL35" s="120">
        <f t="shared" si="190"/>
        <v>4.8548000370370381E-2</v>
      </c>
      <c r="CM35" s="120">
        <f t="shared" si="190"/>
        <v>3.5667918639455787E-2</v>
      </c>
      <c r="CN35" s="120">
        <f t="shared" si="190"/>
        <v>2.7308250208333339E-2</v>
      </c>
      <c r="CO35" s="94">
        <f t="shared" si="37"/>
        <v>5.4166774519236336</v>
      </c>
      <c r="CP35" s="94">
        <f t="shared" si="38"/>
        <v>8.4191698076945372</v>
      </c>
      <c r="CQ35" s="94">
        <f t="shared" si="39"/>
        <v>13.423323733979373</v>
      </c>
      <c r="CR35" s="94">
        <f t="shared" si="40"/>
        <v>20.429139230778148</v>
      </c>
      <c r="CS35" s="94">
        <f t="shared" si="41"/>
        <v>29.436616298090854</v>
      </c>
      <c r="CT35" s="94">
        <f t="shared" si="42"/>
        <v>40.445754935917492</v>
      </c>
      <c r="CU35" s="94">
        <f t="shared" si="43"/>
        <v>53.456555144258068</v>
      </c>
      <c r="CV35" s="94">
        <f t="shared" si="44"/>
        <v>68.469016923112576</v>
      </c>
      <c r="CW35" s="94">
        <f t="shared" si="45"/>
        <v>5.4166774519236336</v>
      </c>
      <c r="CX35" s="94">
        <f t="shared" si="46"/>
        <v>8.4191698076945372</v>
      </c>
      <c r="CY35" s="94">
        <f t="shared" si="47"/>
        <v>13.423323733979373</v>
      </c>
      <c r="CZ35" s="94">
        <f t="shared" si="48"/>
        <v>20.429139230778148</v>
      </c>
      <c r="DA35" s="94">
        <f t="shared" si="49"/>
        <v>29.436616298090854</v>
      </c>
      <c r="DB35" s="94">
        <f t="shared" si="50"/>
        <v>40.445754935917492</v>
      </c>
      <c r="DC35" s="94">
        <f t="shared" si="51"/>
        <v>53.456555144258068</v>
      </c>
      <c r="DD35" s="94">
        <f t="shared" si="52"/>
        <v>68.469016923112576</v>
      </c>
      <c r="DE35" s="11">
        <f t="shared" si="53"/>
        <v>10.297193932047527</v>
      </c>
      <c r="DF35" s="11">
        <f t="shared" si="54"/>
        <v>7.3426955281901005</v>
      </c>
      <c r="DG35" s="11">
        <f t="shared" si="55"/>
        <v>10.186211581020318</v>
      </c>
      <c r="DH35" s="11">
        <f t="shared" si="56"/>
        <v>15.186642062760402</v>
      </c>
      <c r="DI35" s="11">
        <f t="shared" si="57"/>
        <v>21.895403449988127</v>
      </c>
      <c r="DJ35" s="11">
        <f t="shared" si="58"/>
        <v>30.201806301859051</v>
      </c>
      <c r="DK35" s="11">
        <f t="shared" si="59"/>
        <v>40.067923731553215</v>
      </c>
      <c r="DL35" s="11">
        <f t="shared" si="60"/>
        <v>51.477913238541603</v>
      </c>
      <c r="DM35" s="94">
        <f t="shared" si="61"/>
        <v>10.297193932047527</v>
      </c>
      <c r="DN35" s="94">
        <f t="shared" si="62"/>
        <v>7.3426955281901005</v>
      </c>
      <c r="DO35" s="94">
        <f t="shared" si="63"/>
        <v>10.186211581020318</v>
      </c>
      <c r="DP35" s="94">
        <f t="shared" si="64"/>
        <v>15.186642062760402</v>
      </c>
      <c r="DQ35" s="94">
        <f t="shared" si="65"/>
        <v>21.895403449988127</v>
      </c>
      <c r="DR35" s="94">
        <f t="shared" si="66"/>
        <v>30.201806301859051</v>
      </c>
      <c r="DS35" s="94">
        <f t="shared" si="67"/>
        <v>40.067923731553215</v>
      </c>
      <c r="DT35" s="94">
        <f t="shared" si="68"/>
        <v>51.477913238541603</v>
      </c>
      <c r="DU35" s="94">
        <f t="shared" si="69"/>
        <v>7.9981831719510801</v>
      </c>
      <c r="DV35" s="94">
        <f t="shared" si="70"/>
        <v>6.7695648590349826</v>
      </c>
      <c r="DW35" s="94">
        <f t="shared" si="71"/>
        <v>7.9520315312175844</v>
      </c>
      <c r="DX35" s="94">
        <f t="shared" si="72"/>
        <v>10.031443878947593</v>
      </c>
      <c r="DY35" s="94">
        <f t="shared" si="73"/>
        <v>12.821259939288282</v>
      </c>
      <c r="DZ35" s="94">
        <f t="shared" si="74"/>
        <v>16.275449877229303</v>
      </c>
      <c r="EA35" s="94">
        <f t="shared" si="75"/>
        <v>20.37824192330952</v>
      </c>
      <c r="EB35" s="94">
        <f t="shared" si="76"/>
        <v>25.123048026492288</v>
      </c>
      <c r="EC35" s="94">
        <f t="shared" si="77"/>
        <v>7.998183171951081</v>
      </c>
      <c r="ED35" s="94">
        <f t="shared" si="78"/>
        <v>6.7695648590349826</v>
      </c>
      <c r="EE35" s="94">
        <f t="shared" si="79"/>
        <v>7.9520315312175844</v>
      </c>
      <c r="EF35" s="94">
        <f t="shared" si="80"/>
        <v>10.031443878947595</v>
      </c>
      <c r="EG35" s="94">
        <f t="shared" si="81"/>
        <v>12.821259939288286</v>
      </c>
      <c r="EH35" s="94">
        <f t="shared" si="82"/>
        <v>16.275449877229303</v>
      </c>
      <c r="EI35" s="94">
        <f t="shared" si="83"/>
        <v>20.378241923309524</v>
      </c>
      <c r="EJ35" s="94">
        <f t="shared" si="84"/>
        <v>25.123048026492288</v>
      </c>
      <c r="EK35" s="94">
        <f t="shared" si="85"/>
        <v>7.998183171951081</v>
      </c>
      <c r="EL35" s="94">
        <f t="shared" si="86"/>
        <v>6.7695648590349826</v>
      </c>
      <c r="EM35" s="94">
        <f t="shared" si="87"/>
        <v>7.9520315312175844</v>
      </c>
      <c r="EN35" s="94">
        <f t="shared" si="88"/>
        <v>10.031443878947595</v>
      </c>
      <c r="EO35" s="94">
        <f t="shared" si="89"/>
        <v>12.821259939288286</v>
      </c>
      <c r="EP35" s="94">
        <f t="shared" si="90"/>
        <v>16.275449877229303</v>
      </c>
      <c r="EQ35" s="94">
        <f t="shared" si="91"/>
        <v>20.378241923309524</v>
      </c>
      <c r="ER35" s="94">
        <f t="shared" si="92"/>
        <v>25.123048026492288</v>
      </c>
      <c r="ES35" s="94">
        <f t="shared" si="93"/>
        <v>1</v>
      </c>
      <c r="ET35" s="94">
        <f t="shared" si="94"/>
        <v>1</v>
      </c>
      <c r="EU35" s="94">
        <f t="shared" si="95"/>
        <v>1</v>
      </c>
      <c r="EV35" s="94">
        <f t="shared" si="96"/>
        <v>1</v>
      </c>
      <c r="EW35" s="94">
        <f t="shared" si="97"/>
        <v>1</v>
      </c>
      <c r="EX35" s="94">
        <f t="shared" si="98"/>
        <v>1</v>
      </c>
      <c r="EY35" s="94">
        <f t="shared" si="99"/>
        <v>1</v>
      </c>
      <c r="EZ35" s="94">
        <f t="shared" si="100"/>
        <v>1</v>
      </c>
      <c r="FA35" s="94">
        <f t="shared" si="101"/>
        <v>1</v>
      </c>
      <c r="FB35" s="94">
        <f t="shared" si="102"/>
        <v>1</v>
      </c>
      <c r="FC35" s="94">
        <f t="shared" si="103"/>
        <v>1</v>
      </c>
      <c r="FD35" s="94">
        <f t="shared" si="104"/>
        <v>0.99999999999999978</v>
      </c>
      <c r="FE35" s="94">
        <f t="shared" si="105"/>
        <v>0.99999999999999978</v>
      </c>
      <c r="FF35" s="94">
        <f t="shared" si="106"/>
        <v>1</v>
      </c>
      <c r="FG35" s="94">
        <f t="shared" si="107"/>
        <v>0.99999999999999978</v>
      </c>
      <c r="FH35" s="94">
        <f t="shared" si="108"/>
        <v>1</v>
      </c>
      <c r="FI35" s="94">
        <f t="shared" si="109"/>
        <v>1</v>
      </c>
      <c r="FJ35" s="94">
        <f t="shared" si="110"/>
        <v>1</v>
      </c>
      <c r="FK35" s="94">
        <f t="shared" si="111"/>
        <v>1</v>
      </c>
      <c r="FL35" s="94">
        <f t="shared" si="112"/>
        <v>1</v>
      </c>
      <c r="FM35" s="94">
        <f t="shared" si="113"/>
        <v>1</v>
      </c>
      <c r="FN35" s="94">
        <f t="shared" si="114"/>
        <v>1</v>
      </c>
      <c r="FO35" s="94">
        <f t="shared" si="115"/>
        <v>1</v>
      </c>
      <c r="FP35" s="94">
        <f t="shared" si="116"/>
        <v>1</v>
      </c>
      <c r="FQ35" s="114">
        <f t="shared" si="117"/>
        <v>6.484370042478357</v>
      </c>
      <c r="FR35" s="114">
        <f t="shared" si="118"/>
        <v>4.1832892036114977</v>
      </c>
      <c r="FS35" s="114">
        <f t="shared" si="119"/>
        <v>4.5831963859915454</v>
      </c>
      <c r="FT35" s="114">
        <f t="shared" si="120"/>
        <v>5.144766836512952</v>
      </c>
      <c r="FU35" s="114">
        <f t="shared" si="121"/>
        <v>5.5928860877100464</v>
      </c>
      <c r="FV35" s="114">
        <f t="shared" si="122"/>
        <v>5.9197633357850279</v>
      </c>
      <c r="FW35" s="114">
        <f t="shared" si="123"/>
        <v>6.1554795822337471</v>
      </c>
      <c r="FX35" s="114">
        <f t="shared" si="124"/>
        <v>6.3273897465576221</v>
      </c>
      <c r="FY35" s="89"/>
      <c r="FZ35" s="89">
        <f t="shared" si="125"/>
        <v>4.1832892036114977</v>
      </c>
      <c r="GB35" s="120">
        <f t="shared" si="202"/>
        <v>1.3107960100000002</v>
      </c>
      <c r="GC35" s="120">
        <f t="shared" si="202"/>
        <v>0.32769900250000006</v>
      </c>
      <c r="GD35" s="120">
        <f t="shared" si="202"/>
        <v>0.14564400111111114</v>
      </c>
      <c r="GE35" s="120">
        <f t="shared" si="202"/>
        <v>8.1924750625000015E-2</v>
      </c>
      <c r="GF35" s="120">
        <f t="shared" si="202"/>
        <v>5.2431840400000013E-2</v>
      </c>
      <c r="GG35" s="120">
        <f t="shared" si="202"/>
        <v>3.6411000277777786E-2</v>
      </c>
      <c r="GH35" s="120">
        <f t="shared" si="202"/>
        <v>2.6750938979591844E-2</v>
      </c>
      <c r="GI35" s="120">
        <f t="shared" si="202"/>
        <v>2.0481187656250004E-2</v>
      </c>
      <c r="GJ35" s="120">
        <v>1</v>
      </c>
      <c r="GK35" s="120">
        <v>1</v>
      </c>
      <c r="GL35" s="120">
        <v>1</v>
      </c>
      <c r="GM35" s="120">
        <v>1</v>
      </c>
      <c r="GN35" s="120">
        <v>1</v>
      </c>
      <c r="GO35" s="120">
        <v>1</v>
      </c>
      <c r="GP35" s="120">
        <v>1</v>
      </c>
      <c r="GQ35" s="120">
        <v>1</v>
      </c>
      <c r="GR35" s="120">
        <f t="shared" si="127"/>
        <v>0.76289521204752508</v>
      </c>
      <c r="GS35" s="120">
        <f t="shared" si="128"/>
        <v>3.0515808481901003</v>
      </c>
      <c r="GT35" s="120">
        <f t="shared" si="129"/>
        <v>6.8660569084277254</v>
      </c>
      <c r="GU35" s="120">
        <f t="shared" si="130"/>
        <v>12.206323392760401</v>
      </c>
      <c r="GV35" s="120">
        <f t="shared" si="131"/>
        <v>19.072380301188126</v>
      </c>
      <c r="GW35" s="120">
        <f t="shared" si="132"/>
        <v>27.464227633710902</v>
      </c>
      <c r="GX35" s="120">
        <f t="shared" si="133"/>
        <v>37.381865390328727</v>
      </c>
      <c r="GY35" s="120">
        <f t="shared" si="134"/>
        <v>48.825293571041605</v>
      </c>
      <c r="GZ35" s="120">
        <f t="shared" si="135"/>
        <v>1.3107960100000002</v>
      </c>
      <c r="HA35" s="120">
        <f t="shared" si="136"/>
        <v>0.32769900250000006</v>
      </c>
      <c r="HB35" s="120">
        <f t="shared" si="137"/>
        <v>0.14564400111111114</v>
      </c>
      <c r="HC35" s="120">
        <f t="shared" si="138"/>
        <v>8.1924750625000015E-2</v>
      </c>
      <c r="HD35" s="120">
        <f t="shared" si="139"/>
        <v>5.2431840400000013E-2</v>
      </c>
      <c r="HE35" s="120">
        <f t="shared" si="140"/>
        <v>3.6411000277777786E-2</v>
      </c>
      <c r="HF35" s="120">
        <f t="shared" si="141"/>
        <v>2.6750938979591844E-2</v>
      </c>
      <c r="HG35" s="120">
        <f t="shared" si="142"/>
        <v>2.0481187656250004E-2</v>
      </c>
      <c r="HI35" s="120">
        <f t="shared" si="203"/>
        <v>6.9909120533333349</v>
      </c>
      <c r="HJ35" s="120">
        <f t="shared" si="203"/>
        <v>1.7477280133333337</v>
      </c>
      <c r="HK35" s="120">
        <f t="shared" si="203"/>
        <v>0.7767680059259261</v>
      </c>
      <c r="HL35" s="120">
        <f t="shared" si="203"/>
        <v>0.43693200333333343</v>
      </c>
      <c r="HM35" s="120">
        <f t="shared" si="203"/>
        <v>0.27963648213333336</v>
      </c>
      <c r="HN35" s="120">
        <f t="shared" si="203"/>
        <v>0.19419200148148152</v>
      </c>
      <c r="HO35" s="120">
        <f t="shared" si="203"/>
        <v>0.14267167455782315</v>
      </c>
      <c r="HP35" s="120">
        <f t="shared" si="203"/>
        <v>0.10923300083333336</v>
      </c>
      <c r="HQ35" s="120">
        <f t="shared" si="204"/>
        <v>1.3333333333333333</v>
      </c>
      <c r="HR35" s="120">
        <f t="shared" si="204"/>
        <v>1.3333333333333333</v>
      </c>
      <c r="HS35" s="120">
        <f t="shared" si="204"/>
        <v>1.3333333333333333</v>
      </c>
      <c r="HT35" s="120">
        <f t="shared" si="204"/>
        <v>1.3333333333333333</v>
      </c>
      <c r="HU35" s="120">
        <f t="shared" si="204"/>
        <v>1.3333333333333333</v>
      </c>
      <c r="HV35" s="120">
        <f t="shared" si="204"/>
        <v>1.3333333333333333</v>
      </c>
      <c r="HW35" s="120">
        <f t="shared" si="204"/>
        <v>1.3333333333333333</v>
      </c>
      <c r="HX35" s="120">
        <f t="shared" si="204"/>
        <v>1.3333333333333333</v>
      </c>
      <c r="HY35" s="120">
        <f t="shared" si="145"/>
        <v>0.76289521204752508</v>
      </c>
      <c r="HZ35" s="120">
        <f t="shared" si="146"/>
        <v>3.0515808481901003</v>
      </c>
      <c r="IA35" s="120">
        <f t="shared" si="147"/>
        <v>6.8660569084277254</v>
      </c>
      <c r="IB35" s="120">
        <f t="shared" si="148"/>
        <v>12.206323392760401</v>
      </c>
      <c r="IC35" s="120">
        <f t="shared" si="149"/>
        <v>19.072380301188126</v>
      </c>
      <c r="ID35" s="120">
        <f t="shared" si="150"/>
        <v>27.464227633710902</v>
      </c>
      <c r="IE35" s="120">
        <f t="shared" si="151"/>
        <v>37.381865390328727</v>
      </c>
      <c r="IF35" s="120">
        <f t="shared" si="152"/>
        <v>48.825293571041605</v>
      </c>
      <c r="IG35" s="120">
        <f t="shared" si="153"/>
        <v>1.7477280133333337</v>
      </c>
      <c r="IH35" s="120">
        <f t="shared" si="154"/>
        <v>0.43693200333333343</v>
      </c>
      <c r="II35" s="120">
        <f t="shared" si="155"/>
        <v>0.19419200148148152</v>
      </c>
      <c r="IJ35" s="120">
        <f t="shared" si="156"/>
        <v>0.10923300083333336</v>
      </c>
      <c r="IK35" s="120">
        <f t="shared" si="157"/>
        <v>6.9909120533333341E-2</v>
      </c>
      <c r="IL35" s="120">
        <f t="shared" si="158"/>
        <v>4.8548000370370381E-2</v>
      </c>
      <c r="IM35" s="120">
        <f t="shared" si="159"/>
        <v>3.5667918639455787E-2</v>
      </c>
      <c r="IN35" s="120">
        <f t="shared" si="160"/>
        <v>2.7308250208333339E-2</v>
      </c>
      <c r="IO35" s="11"/>
      <c r="IP35" s="120">
        <f t="shared" si="161"/>
        <v>0.98309700750000018</v>
      </c>
      <c r="IQ35" s="120">
        <f t="shared" si="205"/>
        <v>0.26215920200000004</v>
      </c>
      <c r="IR35" s="120">
        <f t="shared" si="205"/>
        <v>0.13107960100000002</v>
      </c>
      <c r="IS35" s="120">
        <f t="shared" si="205"/>
        <v>7.7105647647058836E-2</v>
      </c>
      <c r="IT35" s="120">
        <f t="shared" si="205"/>
        <v>5.0415231153846163E-2</v>
      </c>
      <c r="IU35" s="120">
        <f t="shared" si="205"/>
        <v>3.5426919189189193E-2</v>
      </c>
      <c r="IV35" s="120">
        <f t="shared" si="205"/>
        <v>2.6215920200000006E-2</v>
      </c>
      <c r="IW35" s="120">
        <f t="shared" si="205"/>
        <v>2.0166092461538464E-2</v>
      </c>
      <c r="IX35" s="120">
        <v>1</v>
      </c>
      <c r="IY35" s="120">
        <v>1</v>
      </c>
      <c r="IZ35" s="120">
        <v>1</v>
      </c>
      <c r="JA35" s="120">
        <v>1</v>
      </c>
      <c r="JB35" s="120">
        <v>1</v>
      </c>
      <c r="JC35" s="120">
        <v>1</v>
      </c>
      <c r="JD35" s="120">
        <v>1</v>
      </c>
      <c r="JE35" s="120">
        <v>1</v>
      </c>
      <c r="JF35" s="120">
        <f t="shared" si="163"/>
        <v>3.0515808481901003</v>
      </c>
      <c r="JG35" s="120">
        <f t="shared" si="206"/>
        <v>6.2557407387897053</v>
      </c>
      <c r="JH35" s="120">
        <f t="shared" si="206"/>
        <v>10.375374883846341</v>
      </c>
      <c r="JI35" s="120">
        <f t="shared" si="206"/>
        <v>15.841294697222139</v>
      </c>
      <c r="JJ35" s="120">
        <f t="shared" si="206"/>
        <v>22.769487867264594</v>
      </c>
      <c r="JK35" s="120">
        <f t="shared" si="206"/>
        <v>31.19622853588934</v>
      </c>
      <c r="JL35" s="120">
        <f t="shared" si="206"/>
        <v>41.135309833602555</v>
      </c>
      <c r="JM35" s="120">
        <f t="shared" si="206"/>
        <v>52.592822233614768</v>
      </c>
      <c r="JN35" s="120">
        <f t="shared" si="165"/>
        <v>0.98309700750000018</v>
      </c>
      <c r="JO35" s="120">
        <f t="shared" si="166"/>
        <v>0.26215920200000004</v>
      </c>
      <c r="JP35" s="120">
        <f t="shared" si="167"/>
        <v>0.13107960100000002</v>
      </c>
      <c r="JQ35" s="120">
        <f t="shared" si="168"/>
        <v>7.7105647647058836E-2</v>
      </c>
      <c r="JR35" s="120">
        <f t="shared" si="169"/>
        <v>5.0415231153846163E-2</v>
      </c>
      <c r="JS35" s="120">
        <f t="shared" si="170"/>
        <v>3.5426919189189193E-2</v>
      </c>
      <c r="JT35" s="120">
        <f t="shared" si="171"/>
        <v>2.6215920200000006E-2</v>
      </c>
      <c r="JU35" s="120">
        <f t="shared" si="172"/>
        <v>2.0166092461538464E-2</v>
      </c>
      <c r="JW35" s="120">
        <f t="shared" si="173"/>
        <v>5.2431840400000009</v>
      </c>
      <c r="JX35" s="120">
        <f t="shared" si="207"/>
        <v>1.3981824106666669</v>
      </c>
      <c r="JY35" s="120">
        <f t="shared" si="207"/>
        <v>0.69909120533333347</v>
      </c>
      <c r="JZ35" s="120">
        <f t="shared" si="207"/>
        <v>0.41123012078431381</v>
      </c>
      <c r="KA35" s="120">
        <f t="shared" si="207"/>
        <v>0.26888123282051285</v>
      </c>
      <c r="KB35" s="120">
        <f t="shared" si="207"/>
        <v>0.18894356900900905</v>
      </c>
      <c r="KC35" s="120">
        <f t="shared" si="207"/>
        <v>0.13981824106666668</v>
      </c>
      <c r="KD35" s="120">
        <f t="shared" si="207"/>
        <v>0.10755249312820515</v>
      </c>
      <c r="KE35" s="120">
        <f t="shared" si="208"/>
        <v>1.3333333333333333</v>
      </c>
      <c r="KF35" s="120">
        <f t="shared" si="208"/>
        <v>1.3333333333333333</v>
      </c>
      <c r="KG35" s="120">
        <f t="shared" si="208"/>
        <v>1.3333333333333333</v>
      </c>
      <c r="KH35" s="120">
        <f t="shared" si="208"/>
        <v>1.3333333333333333</v>
      </c>
      <c r="KI35" s="120">
        <f t="shared" si="208"/>
        <v>1.3333333333333333</v>
      </c>
      <c r="KJ35" s="120">
        <f t="shared" si="208"/>
        <v>1.3333333333333333</v>
      </c>
      <c r="KK35" s="120">
        <f t="shared" si="208"/>
        <v>1.3333333333333333</v>
      </c>
      <c r="KL35" s="120">
        <f t="shared" si="208"/>
        <v>1.3333333333333333</v>
      </c>
      <c r="KM35" s="120">
        <f t="shared" si="176"/>
        <v>3.0515808481901003</v>
      </c>
      <c r="KN35" s="120">
        <f t="shared" si="209"/>
        <v>6.2557407387897053</v>
      </c>
      <c r="KO35" s="120">
        <f t="shared" si="209"/>
        <v>10.375374883846341</v>
      </c>
      <c r="KP35" s="120">
        <f t="shared" si="209"/>
        <v>15.841294697222139</v>
      </c>
      <c r="KQ35" s="120">
        <f t="shared" si="209"/>
        <v>22.769487867264594</v>
      </c>
      <c r="KR35" s="120">
        <f t="shared" si="209"/>
        <v>31.19622853588934</v>
      </c>
      <c r="KS35" s="120">
        <f t="shared" si="209"/>
        <v>41.135309833602555</v>
      </c>
      <c r="KT35" s="120">
        <f t="shared" si="209"/>
        <v>52.592822233614768</v>
      </c>
      <c r="KU35" s="120">
        <f t="shared" si="178"/>
        <v>1.3107960100000002</v>
      </c>
      <c r="KV35" s="120">
        <f t="shared" si="179"/>
        <v>0.34954560266666673</v>
      </c>
      <c r="KW35" s="120">
        <f t="shared" si="180"/>
        <v>0.17477280133333337</v>
      </c>
      <c r="KX35" s="120">
        <f t="shared" si="181"/>
        <v>0.10280753019607845</v>
      </c>
      <c r="KY35" s="120">
        <f t="shared" si="182"/>
        <v>6.7220308205128212E-2</v>
      </c>
      <c r="KZ35" s="120">
        <f t="shared" si="183"/>
        <v>4.7235892252252262E-2</v>
      </c>
      <c r="LA35" s="120">
        <f t="shared" si="184"/>
        <v>3.495456026666667E-2</v>
      </c>
      <c r="LB35" s="120">
        <f t="shared" si="185"/>
        <v>2.6888123282051288E-2</v>
      </c>
      <c r="LD35" s="94">
        <v>1.1449000000000003</v>
      </c>
      <c r="LE35" s="18">
        <f t="shared" si="210"/>
        <v>7.5286403302536158</v>
      </c>
      <c r="LF35" s="18">
        <f t="shared" si="210"/>
        <v>5.9071489650794593</v>
      </c>
      <c r="LG35" s="18">
        <f t="shared" si="210"/>
        <v>4.8663392586121486</v>
      </c>
      <c r="LH35" s="18">
        <f t="shared" si="210"/>
        <v>3.6126270000016922</v>
      </c>
      <c r="LI35" s="18">
        <f t="shared" si="210"/>
        <v>2.3097214093000176</v>
      </c>
      <c r="LJ35" s="18">
        <f t="shared" si="210"/>
        <v>1.2513650279967428</v>
      </c>
      <c r="LK35" s="18">
        <f t="shared" si="210"/>
        <v>1.0038912838941239</v>
      </c>
      <c r="LL35" s="18"/>
      <c r="LM35" s="94">
        <v>1.1449000000000003</v>
      </c>
      <c r="LN35" s="18">
        <v>4.1230737647340918</v>
      </c>
      <c r="LO35" s="18">
        <v>3.7857363262933137</v>
      </c>
      <c r="LP35" s="18">
        <v>3.4983678615219249</v>
      </c>
      <c r="LQ35" s="18">
        <v>2.9869139817456554</v>
      </c>
      <c r="LR35" s="18">
        <v>2.0598225782399004</v>
      </c>
      <c r="LS35" s="18">
        <v>1.2357678681707454</v>
      </c>
      <c r="LT35" s="18">
        <v>1.0004142140599162</v>
      </c>
      <c r="LU35" s="18">
        <v>7.5286403302536158</v>
      </c>
      <c r="LV35" s="18">
        <v>5.9071489650794593</v>
      </c>
      <c r="LW35" s="18">
        <v>4.8663392586121486</v>
      </c>
      <c r="LX35" s="18">
        <v>3.6126270000016922</v>
      </c>
      <c r="LY35" s="18">
        <v>2.3097214093000176</v>
      </c>
      <c r="LZ35" s="18">
        <v>1.2513650279967428</v>
      </c>
      <c r="MA35" s="18">
        <v>1.0038912838941239</v>
      </c>
      <c r="MB35" s="18">
        <v>6.0827290770111739</v>
      </c>
      <c r="MC35" s="18">
        <v>5.2036110420382728</v>
      </c>
      <c r="MD35" s="18">
        <v>4.5506173757021271</v>
      </c>
      <c r="ME35" s="18">
        <v>3.6047542014386535</v>
      </c>
      <c r="MF35" s="18">
        <v>2.2873916402623493</v>
      </c>
      <c r="MG35" s="18">
        <v>1.245712118146902</v>
      </c>
      <c r="MH35" s="18">
        <v>1.0014670710364755</v>
      </c>
      <c r="MI35" s="18">
        <v>10.379445411712721</v>
      </c>
      <c r="MJ35" s="18">
        <v>7.4986197801038719</v>
      </c>
      <c r="MK35" s="18">
        <v>5.8645257606599808</v>
      </c>
      <c r="ML35" s="18">
        <v>4.0906280178784593</v>
      </c>
      <c r="MM35" s="18">
        <v>2.4073065214096014</v>
      </c>
      <c r="MN35" s="18">
        <v>1.2499717303965299</v>
      </c>
      <c r="MO35" s="18">
        <v>1.0000126254249304</v>
      </c>
      <c r="MP35" s="120"/>
      <c r="MQ35" s="120"/>
      <c r="MR35" s="120"/>
      <c r="MS35" s="120"/>
    </row>
    <row r="36" spans="1:357" s="4" customFormat="1" ht="13.8" x14ac:dyDescent="0.3">
      <c r="M36" s="6"/>
      <c r="N36" s="6"/>
      <c r="O36" s="6"/>
      <c r="P36" s="6"/>
      <c r="Q36" s="6"/>
      <c r="R36" s="6"/>
      <c r="S36" s="7"/>
      <c r="T36" s="6"/>
      <c r="V36" s="9"/>
      <c r="X36" s="127">
        <f t="shared" si="201"/>
        <v>12.250430000000003</v>
      </c>
      <c r="Y36" s="127">
        <v>10</v>
      </c>
      <c r="Z36" s="39">
        <f t="shared" si="2"/>
        <v>0.02</v>
      </c>
      <c r="AA36" s="39">
        <f t="shared" si="3"/>
        <v>10000000</v>
      </c>
      <c r="AB36" s="39">
        <f t="shared" si="4"/>
        <v>10000000</v>
      </c>
      <c r="AC36" s="98">
        <f t="shared" si="5"/>
        <v>3500000</v>
      </c>
      <c r="AD36" s="41">
        <f t="shared" si="6"/>
        <v>0.33</v>
      </c>
      <c r="AE36" s="41">
        <f t="shared" si="7"/>
        <v>0.33</v>
      </c>
      <c r="AF36" s="40">
        <f t="shared" si="8"/>
        <v>1.4999999999999999E-2</v>
      </c>
      <c r="AG36" s="39">
        <f t="shared" si="9"/>
        <v>10000000</v>
      </c>
      <c r="AH36" s="39">
        <f t="shared" si="10"/>
        <v>10000000</v>
      </c>
      <c r="AI36" s="98">
        <f t="shared" si="11"/>
        <v>3500000</v>
      </c>
      <c r="AJ36" s="41">
        <f t="shared" si="12"/>
        <v>0.33</v>
      </c>
      <c r="AK36" s="41">
        <f t="shared" si="13"/>
        <v>0.33</v>
      </c>
      <c r="AL36" s="41">
        <f t="shared" si="14"/>
        <v>0.15</v>
      </c>
      <c r="AM36" s="39">
        <f t="shared" si="15"/>
        <v>16000</v>
      </c>
      <c r="AN36" s="39">
        <f t="shared" si="16"/>
        <v>10000</v>
      </c>
      <c r="AO36" s="39">
        <f t="shared" si="17"/>
        <v>10000</v>
      </c>
      <c r="AP36" s="41">
        <f t="shared" si="18"/>
        <v>0.03</v>
      </c>
      <c r="AQ36" s="41">
        <f t="shared" si="19"/>
        <v>0.03</v>
      </c>
      <c r="AR36" s="4">
        <f t="shared" si="20"/>
        <v>0.16750000000000001</v>
      </c>
      <c r="AS36" s="11">
        <f t="shared" si="21"/>
        <v>1.2250430000000003</v>
      </c>
      <c r="AT36" s="13">
        <f t="shared" si="22"/>
        <v>2698.7110633727179</v>
      </c>
      <c r="AU36" s="17">
        <f t="shared" si="187"/>
        <v>0.14240255159723011</v>
      </c>
      <c r="AV36" s="11">
        <f t="shared" si="23"/>
        <v>0.5714285714285714</v>
      </c>
      <c r="AW36" s="10">
        <f t="shared" si="24"/>
        <v>1</v>
      </c>
      <c r="AX36" s="10">
        <f t="shared" si="25"/>
        <v>0.8911</v>
      </c>
      <c r="AY36" s="10">
        <f t="shared" si="26"/>
        <v>224441.70126809561</v>
      </c>
      <c r="AZ36" s="10">
        <f t="shared" si="188"/>
        <v>1</v>
      </c>
      <c r="BA36" s="10">
        <f t="shared" si="27"/>
        <v>0.31188500000000002</v>
      </c>
      <c r="BB36" s="10">
        <f t="shared" si="28"/>
        <v>0.95377000000000001</v>
      </c>
      <c r="BC36" s="10">
        <f t="shared" si="29"/>
        <v>0.99909999999999999</v>
      </c>
      <c r="BD36" s="10">
        <f t="shared" si="30"/>
        <v>0.8911</v>
      </c>
      <c r="BE36" s="10">
        <f t="shared" si="31"/>
        <v>168331.27595107173</v>
      </c>
      <c r="BF36" s="10">
        <f t="shared" si="32"/>
        <v>1</v>
      </c>
      <c r="BG36" s="10">
        <f t="shared" si="33"/>
        <v>0.31188500000000002</v>
      </c>
      <c r="BH36" s="10">
        <f t="shared" si="34"/>
        <v>0.95377000000000001</v>
      </c>
      <c r="BI36" s="120">
        <f t="shared" si="189"/>
        <v>8.0038952098613372</v>
      </c>
      <c r="BJ36" s="120">
        <f t="shared" si="200"/>
        <v>2.0009738024653343</v>
      </c>
      <c r="BK36" s="120">
        <f t="shared" si="200"/>
        <v>0.88932168998459304</v>
      </c>
      <c r="BL36" s="120">
        <f t="shared" si="200"/>
        <v>0.50024345061633357</v>
      </c>
      <c r="BM36" s="120">
        <f t="shared" si="200"/>
        <v>0.32015580839445351</v>
      </c>
      <c r="BN36" s="120">
        <f t="shared" si="200"/>
        <v>0.22233042249614826</v>
      </c>
      <c r="BO36" s="120">
        <f t="shared" si="200"/>
        <v>0.16334480020125178</v>
      </c>
      <c r="BP36" s="120">
        <f t="shared" si="200"/>
        <v>0.12506086265408339</v>
      </c>
      <c r="BQ36" s="120">
        <f t="shared" si="200"/>
        <v>1.3333333333333333</v>
      </c>
      <c r="BR36" s="120">
        <f t="shared" si="200"/>
        <v>1.3333333333333333</v>
      </c>
      <c r="BS36" s="120">
        <f t="shared" si="200"/>
        <v>1.3333333333333333</v>
      </c>
      <c r="BT36" s="120">
        <f t="shared" si="200"/>
        <v>1.3333333333333333</v>
      </c>
      <c r="BU36" s="120">
        <f t="shared" si="200"/>
        <v>1.3333333333333333</v>
      </c>
      <c r="BV36" s="120">
        <f t="shared" si="200"/>
        <v>1.3333333333333333</v>
      </c>
      <c r="BW36" s="120">
        <f t="shared" si="200"/>
        <v>1.3333333333333333</v>
      </c>
      <c r="BX36" s="120">
        <f t="shared" si="200"/>
        <v>1.3333333333333333</v>
      </c>
      <c r="BY36" s="120">
        <f t="shared" si="200"/>
        <v>0.6663422238165122</v>
      </c>
      <c r="BZ36" s="120">
        <f t="shared" si="200"/>
        <v>2.6653688952660488</v>
      </c>
      <c r="CA36" s="120">
        <f t="shared" si="200"/>
        <v>5.9970800143486098</v>
      </c>
      <c r="CB36" s="120">
        <f t="shared" si="200"/>
        <v>10.661475581064195</v>
      </c>
      <c r="CC36" s="120">
        <f t="shared" ref="BJ36:CF47" si="211">INDEX($GB36:$LB36,MATCH(CC$12,$GB$11:$LB$11,0))</f>
        <v>16.658555595412807</v>
      </c>
      <c r="CD36" s="120">
        <f t="shared" si="211"/>
        <v>23.988320057394439</v>
      </c>
      <c r="CE36" s="120">
        <f t="shared" si="211"/>
        <v>32.6507689670091</v>
      </c>
      <c r="CF36" s="120">
        <f t="shared" si="211"/>
        <v>42.645902324256781</v>
      </c>
      <c r="CG36" s="120">
        <f t="shared" si="190"/>
        <v>2.0009738024653343</v>
      </c>
      <c r="CH36" s="120">
        <f t="shared" si="190"/>
        <v>0.50024345061633357</v>
      </c>
      <c r="CI36" s="120">
        <f t="shared" si="190"/>
        <v>0.22233042249614826</v>
      </c>
      <c r="CJ36" s="120">
        <f t="shared" si="190"/>
        <v>0.12506086265408339</v>
      </c>
      <c r="CK36" s="120">
        <f t="shared" si="190"/>
        <v>8.0038952098613378E-2</v>
      </c>
      <c r="CL36" s="120">
        <f t="shared" si="190"/>
        <v>5.5582605624037065E-2</v>
      </c>
      <c r="CM36" s="120">
        <f t="shared" si="190"/>
        <v>4.0836200050312944E-2</v>
      </c>
      <c r="CN36" s="120">
        <f t="shared" si="190"/>
        <v>3.1265215663520848E-2</v>
      </c>
      <c r="CO36" s="94">
        <f t="shared" si="37"/>
        <v>5.2900110349581917</v>
      </c>
      <c r="CP36" s="94">
        <f t="shared" si="38"/>
        <v>7.9125041398327669</v>
      </c>
      <c r="CQ36" s="94">
        <f t="shared" si="39"/>
        <v>12.283325981290393</v>
      </c>
      <c r="CR36" s="94">
        <f t="shared" si="40"/>
        <v>18.40247655933107</v>
      </c>
      <c r="CS36" s="94">
        <f t="shared" si="41"/>
        <v>26.269955873954796</v>
      </c>
      <c r="CT36" s="94">
        <f t="shared" si="42"/>
        <v>35.885763925161569</v>
      </c>
      <c r="CU36" s="94">
        <f t="shared" si="43"/>
        <v>47.249900712951401</v>
      </c>
      <c r="CV36" s="94">
        <f t="shared" si="44"/>
        <v>60.362366237324274</v>
      </c>
      <c r="CW36" s="94">
        <f t="shared" si="45"/>
        <v>5.2900110349581917</v>
      </c>
      <c r="CX36" s="94">
        <f t="shared" si="46"/>
        <v>7.9125041398327669</v>
      </c>
      <c r="CY36" s="94">
        <f t="shared" si="47"/>
        <v>12.283325981290393</v>
      </c>
      <c r="CZ36" s="94">
        <f t="shared" si="48"/>
        <v>18.40247655933107</v>
      </c>
      <c r="DA36" s="94">
        <f t="shared" si="49"/>
        <v>26.269955873954796</v>
      </c>
      <c r="DB36" s="94">
        <f t="shared" si="50"/>
        <v>35.885763925161569</v>
      </c>
      <c r="DC36" s="94">
        <f t="shared" si="51"/>
        <v>47.249900712951401</v>
      </c>
      <c r="DD36" s="94">
        <f t="shared" si="52"/>
        <v>60.362366237324274</v>
      </c>
      <c r="DE36" s="11">
        <f t="shared" si="53"/>
        <v>11.213624100344516</v>
      </c>
      <c r="DF36" s="11">
        <f t="shared" si="54"/>
        <v>7.2097293643980498</v>
      </c>
      <c r="DG36" s="11">
        <f t="shared" si="55"/>
        <v>9.4297883709998693</v>
      </c>
      <c r="DH36" s="11">
        <f t="shared" si="56"/>
        <v>13.705105698347197</v>
      </c>
      <c r="DI36" s="11">
        <f t="shared" si="57"/>
        <v>19.522098070473927</v>
      </c>
      <c r="DJ36" s="11">
        <f t="shared" si="58"/>
        <v>26.754037146557256</v>
      </c>
      <c r="DK36" s="11">
        <f t="shared" si="59"/>
        <v>35.357500433877021</v>
      </c>
      <c r="DL36" s="11">
        <f t="shared" si="60"/>
        <v>45.314349853577532</v>
      </c>
      <c r="DM36" s="94">
        <f t="shared" si="61"/>
        <v>11.213624100344516</v>
      </c>
      <c r="DN36" s="94">
        <f t="shared" si="62"/>
        <v>7.2097293643980498</v>
      </c>
      <c r="DO36" s="94">
        <f t="shared" si="63"/>
        <v>9.4297883709998693</v>
      </c>
      <c r="DP36" s="94">
        <f t="shared" si="64"/>
        <v>13.705105698347197</v>
      </c>
      <c r="DQ36" s="94">
        <f t="shared" si="65"/>
        <v>19.522098070473927</v>
      </c>
      <c r="DR36" s="94">
        <f t="shared" si="66"/>
        <v>26.754037146557256</v>
      </c>
      <c r="DS36" s="94">
        <f t="shared" si="67"/>
        <v>35.357500433877021</v>
      </c>
      <c r="DT36" s="94">
        <f t="shared" si="68"/>
        <v>45.314349853577532</v>
      </c>
      <c r="DU36" s="94">
        <f t="shared" si="69"/>
        <v>8.3792776026701539</v>
      </c>
      <c r="DV36" s="94">
        <f t="shared" si="70"/>
        <v>6.7142713230426025</v>
      </c>
      <c r="DW36" s="94">
        <f t="shared" si="71"/>
        <v>7.6374754607412809</v>
      </c>
      <c r="DX36" s="94">
        <f t="shared" si="72"/>
        <v>9.4153519202609086</v>
      </c>
      <c r="DY36" s="94">
        <f t="shared" si="73"/>
        <v>11.834328808235238</v>
      </c>
      <c r="DZ36" s="94">
        <f t="shared" si="74"/>
        <v>14.841706566560902</v>
      </c>
      <c r="EA36" s="94">
        <f t="shared" si="75"/>
        <v>18.419428096381868</v>
      </c>
      <c r="EB36" s="94">
        <f t="shared" si="76"/>
        <v>22.559950738066259</v>
      </c>
      <c r="EC36" s="94">
        <f t="shared" si="77"/>
        <v>8.3792776026701539</v>
      </c>
      <c r="ED36" s="94">
        <f t="shared" si="78"/>
        <v>6.7142713230426025</v>
      </c>
      <c r="EE36" s="94">
        <f t="shared" si="79"/>
        <v>7.6374754607412818</v>
      </c>
      <c r="EF36" s="94">
        <f t="shared" si="80"/>
        <v>9.4153519202609104</v>
      </c>
      <c r="EG36" s="94">
        <f t="shared" si="81"/>
        <v>11.834328808235238</v>
      </c>
      <c r="EH36" s="94">
        <f t="shared" si="82"/>
        <v>14.841706566560902</v>
      </c>
      <c r="EI36" s="94">
        <f t="shared" si="83"/>
        <v>18.419428096381871</v>
      </c>
      <c r="EJ36" s="94">
        <f t="shared" si="84"/>
        <v>22.559950738066263</v>
      </c>
      <c r="EK36" s="94">
        <f t="shared" si="85"/>
        <v>8.3792776026701539</v>
      </c>
      <c r="EL36" s="94">
        <f t="shared" si="86"/>
        <v>6.7142713230426025</v>
      </c>
      <c r="EM36" s="94">
        <f t="shared" si="87"/>
        <v>7.6374754607412818</v>
      </c>
      <c r="EN36" s="94">
        <f t="shared" si="88"/>
        <v>9.4153519202609104</v>
      </c>
      <c r="EO36" s="94">
        <f t="shared" si="89"/>
        <v>11.834328808235238</v>
      </c>
      <c r="EP36" s="94">
        <f t="shared" si="90"/>
        <v>14.841706566560902</v>
      </c>
      <c r="EQ36" s="94">
        <f t="shared" si="91"/>
        <v>18.419428096381871</v>
      </c>
      <c r="ER36" s="94">
        <f t="shared" si="92"/>
        <v>22.559950738066263</v>
      </c>
      <c r="ES36" s="94">
        <f t="shared" si="93"/>
        <v>1</v>
      </c>
      <c r="ET36" s="94">
        <f t="shared" si="94"/>
        <v>1</v>
      </c>
      <c r="EU36" s="94">
        <f t="shared" si="95"/>
        <v>1</v>
      </c>
      <c r="EV36" s="94">
        <f t="shared" si="96"/>
        <v>1</v>
      </c>
      <c r="EW36" s="94">
        <f t="shared" si="97"/>
        <v>1</v>
      </c>
      <c r="EX36" s="94">
        <f t="shared" si="98"/>
        <v>1</v>
      </c>
      <c r="EY36" s="94">
        <f t="shared" si="99"/>
        <v>1</v>
      </c>
      <c r="EZ36" s="94">
        <f t="shared" si="100"/>
        <v>1</v>
      </c>
      <c r="FA36" s="94">
        <f t="shared" si="101"/>
        <v>1</v>
      </c>
      <c r="FB36" s="94">
        <f t="shared" si="102"/>
        <v>1</v>
      </c>
      <c r="FC36" s="94">
        <f t="shared" si="103"/>
        <v>1</v>
      </c>
      <c r="FD36" s="94">
        <f t="shared" si="104"/>
        <v>0.99999999999999978</v>
      </c>
      <c r="FE36" s="94">
        <f t="shared" si="105"/>
        <v>1</v>
      </c>
      <c r="FF36" s="94">
        <f t="shared" si="106"/>
        <v>1</v>
      </c>
      <c r="FG36" s="94">
        <f t="shared" si="107"/>
        <v>0.99999999999999978</v>
      </c>
      <c r="FH36" s="94">
        <f t="shared" si="108"/>
        <v>1</v>
      </c>
      <c r="FI36" s="94">
        <f t="shared" si="109"/>
        <v>1</v>
      </c>
      <c r="FJ36" s="94">
        <f t="shared" si="110"/>
        <v>1</v>
      </c>
      <c r="FK36" s="94">
        <f t="shared" si="111"/>
        <v>1</v>
      </c>
      <c r="FL36" s="94">
        <f t="shared" si="112"/>
        <v>1</v>
      </c>
      <c r="FM36" s="94">
        <f t="shared" si="113"/>
        <v>1</v>
      </c>
      <c r="FN36" s="94">
        <f t="shared" si="114"/>
        <v>1</v>
      </c>
      <c r="FO36" s="94">
        <f t="shared" si="115"/>
        <v>1</v>
      </c>
      <c r="FP36" s="94">
        <f t="shared" si="116"/>
        <v>1</v>
      </c>
      <c r="FQ36" s="114">
        <f t="shared" si="117"/>
        <v>7.0737528869729784</v>
      </c>
      <c r="FR36" s="114">
        <f t="shared" si="118"/>
        <v>4.2006852911011689</v>
      </c>
      <c r="FS36" s="114">
        <f t="shared" si="119"/>
        <v>4.4718979535454508</v>
      </c>
      <c r="FT36" s="114">
        <f t="shared" si="120"/>
        <v>5.0059394825160712</v>
      </c>
      <c r="FU36" s="114">
        <f t="shared" si="121"/>
        <v>5.4608251797947807</v>
      </c>
      <c r="FV36" s="114">
        <f t="shared" si="122"/>
        <v>5.8040748643310467</v>
      </c>
      <c r="FW36" s="114">
        <f t="shared" si="123"/>
        <v>6.0569218225468733</v>
      </c>
      <c r="FX36" s="114">
        <f t="shared" si="124"/>
        <v>6.244001439850539</v>
      </c>
      <c r="FY36" s="89"/>
      <c r="FZ36" s="89">
        <f t="shared" si="125"/>
        <v>4.2006852911011689</v>
      </c>
      <c r="GB36" s="120">
        <f t="shared" si="202"/>
        <v>1.5007303518490007</v>
      </c>
      <c r="GC36" s="120">
        <f t="shared" si="202"/>
        <v>0.37518258796225018</v>
      </c>
      <c r="GD36" s="120">
        <f t="shared" si="202"/>
        <v>0.16674781687211121</v>
      </c>
      <c r="GE36" s="120">
        <f t="shared" si="202"/>
        <v>9.3795646990562545E-2</v>
      </c>
      <c r="GF36" s="120">
        <f t="shared" si="202"/>
        <v>6.002921407396003E-2</v>
      </c>
      <c r="GG36" s="120">
        <f t="shared" si="202"/>
        <v>4.1686954218027802E-2</v>
      </c>
      <c r="GH36" s="120">
        <f t="shared" si="202"/>
        <v>3.062715003773471E-2</v>
      </c>
      <c r="GI36" s="120">
        <f t="shared" si="202"/>
        <v>2.3448911747640636E-2</v>
      </c>
      <c r="GJ36" s="120">
        <v>1</v>
      </c>
      <c r="GK36" s="120">
        <v>1</v>
      </c>
      <c r="GL36" s="120">
        <v>1</v>
      </c>
      <c r="GM36" s="120">
        <v>1</v>
      </c>
      <c r="GN36" s="120">
        <v>1</v>
      </c>
      <c r="GO36" s="120">
        <v>1</v>
      </c>
      <c r="GP36" s="120">
        <v>1</v>
      </c>
      <c r="GQ36" s="120">
        <v>1</v>
      </c>
      <c r="GR36" s="120">
        <f t="shared" si="127"/>
        <v>0.6663422238165122</v>
      </c>
      <c r="GS36" s="120">
        <f t="shared" si="128"/>
        <v>2.6653688952660488</v>
      </c>
      <c r="GT36" s="120">
        <f t="shared" si="129"/>
        <v>5.9970800143486098</v>
      </c>
      <c r="GU36" s="120">
        <f t="shared" si="130"/>
        <v>10.661475581064195</v>
      </c>
      <c r="GV36" s="120">
        <f t="shared" si="131"/>
        <v>16.658555595412807</v>
      </c>
      <c r="GW36" s="120">
        <f t="shared" si="132"/>
        <v>23.988320057394439</v>
      </c>
      <c r="GX36" s="120">
        <f t="shared" si="133"/>
        <v>32.6507689670091</v>
      </c>
      <c r="GY36" s="120">
        <f t="shared" si="134"/>
        <v>42.645902324256781</v>
      </c>
      <c r="GZ36" s="120">
        <f t="shared" si="135"/>
        <v>1.5007303518490007</v>
      </c>
      <c r="HA36" s="120">
        <f t="shared" si="136"/>
        <v>0.37518258796225018</v>
      </c>
      <c r="HB36" s="120">
        <f t="shared" si="137"/>
        <v>0.16674781687211121</v>
      </c>
      <c r="HC36" s="120">
        <f t="shared" si="138"/>
        <v>9.3795646990562545E-2</v>
      </c>
      <c r="HD36" s="120">
        <f t="shared" si="139"/>
        <v>6.002921407396003E-2</v>
      </c>
      <c r="HE36" s="120">
        <f t="shared" si="140"/>
        <v>4.1686954218027802E-2</v>
      </c>
      <c r="HF36" s="120">
        <f t="shared" si="141"/>
        <v>3.062715003773471E-2</v>
      </c>
      <c r="HG36" s="120">
        <f t="shared" si="142"/>
        <v>2.3448911747640636E-2</v>
      </c>
      <c r="HI36" s="120">
        <f t="shared" si="203"/>
        <v>8.0038952098613372</v>
      </c>
      <c r="HJ36" s="120">
        <f t="shared" si="203"/>
        <v>2.0009738024653343</v>
      </c>
      <c r="HK36" s="120">
        <f t="shared" si="203"/>
        <v>0.88932168998459304</v>
      </c>
      <c r="HL36" s="120">
        <f t="shared" si="203"/>
        <v>0.50024345061633357</v>
      </c>
      <c r="HM36" s="120">
        <f t="shared" si="203"/>
        <v>0.32015580839445351</v>
      </c>
      <c r="HN36" s="120">
        <f t="shared" si="203"/>
        <v>0.22233042249614826</v>
      </c>
      <c r="HO36" s="120">
        <f t="shared" si="203"/>
        <v>0.16334480020125178</v>
      </c>
      <c r="HP36" s="120">
        <f t="shared" si="203"/>
        <v>0.12506086265408339</v>
      </c>
      <c r="HQ36" s="120">
        <f t="shared" si="204"/>
        <v>1.3333333333333333</v>
      </c>
      <c r="HR36" s="120">
        <f t="shared" si="204"/>
        <v>1.3333333333333333</v>
      </c>
      <c r="HS36" s="120">
        <f t="shared" si="204"/>
        <v>1.3333333333333333</v>
      </c>
      <c r="HT36" s="120">
        <f t="shared" si="204"/>
        <v>1.3333333333333333</v>
      </c>
      <c r="HU36" s="120">
        <f t="shared" si="204"/>
        <v>1.3333333333333333</v>
      </c>
      <c r="HV36" s="120">
        <f t="shared" si="204"/>
        <v>1.3333333333333333</v>
      </c>
      <c r="HW36" s="120">
        <f t="shared" si="204"/>
        <v>1.3333333333333333</v>
      </c>
      <c r="HX36" s="120">
        <f t="shared" si="204"/>
        <v>1.3333333333333333</v>
      </c>
      <c r="HY36" s="120">
        <f t="shared" si="145"/>
        <v>0.6663422238165122</v>
      </c>
      <c r="HZ36" s="120">
        <f t="shared" si="146"/>
        <v>2.6653688952660488</v>
      </c>
      <c r="IA36" s="120">
        <f t="shared" si="147"/>
        <v>5.9970800143486098</v>
      </c>
      <c r="IB36" s="120">
        <f t="shared" si="148"/>
        <v>10.661475581064195</v>
      </c>
      <c r="IC36" s="120">
        <f t="shared" si="149"/>
        <v>16.658555595412807</v>
      </c>
      <c r="ID36" s="120">
        <f t="shared" si="150"/>
        <v>23.988320057394439</v>
      </c>
      <c r="IE36" s="120">
        <f t="shared" si="151"/>
        <v>32.6507689670091</v>
      </c>
      <c r="IF36" s="120">
        <f t="shared" si="152"/>
        <v>42.645902324256781</v>
      </c>
      <c r="IG36" s="120">
        <f t="shared" si="153"/>
        <v>2.0009738024653343</v>
      </c>
      <c r="IH36" s="120">
        <f t="shared" si="154"/>
        <v>0.50024345061633357</v>
      </c>
      <c r="II36" s="120">
        <f t="shared" si="155"/>
        <v>0.22233042249614826</v>
      </c>
      <c r="IJ36" s="120">
        <f t="shared" si="156"/>
        <v>0.12506086265408339</v>
      </c>
      <c r="IK36" s="120">
        <f t="shared" si="157"/>
        <v>8.0038952098613378E-2</v>
      </c>
      <c r="IL36" s="120">
        <f t="shared" si="158"/>
        <v>5.5582605624037065E-2</v>
      </c>
      <c r="IM36" s="120">
        <f t="shared" si="159"/>
        <v>4.0836200050312944E-2</v>
      </c>
      <c r="IN36" s="120">
        <f t="shared" si="160"/>
        <v>3.1265215663520848E-2</v>
      </c>
      <c r="IO36" s="11"/>
      <c r="IP36" s="120">
        <f t="shared" si="161"/>
        <v>1.1255477638867506</v>
      </c>
      <c r="IQ36" s="120">
        <f t="shared" si="205"/>
        <v>0.30014607036980018</v>
      </c>
      <c r="IR36" s="120">
        <f t="shared" si="205"/>
        <v>0.15007303518490009</v>
      </c>
      <c r="IS36" s="120">
        <f t="shared" si="205"/>
        <v>8.8278255991117688E-2</v>
      </c>
      <c r="IT36" s="120">
        <f t="shared" si="205"/>
        <v>5.772039814803849E-2</v>
      </c>
      <c r="IU36" s="120">
        <f t="shared" si="205"/>
        <v>4.0560279779702724E-2</v>
      </c>
      <c r="IV36" s="120">
        <f t="shared" si="205"/>
        <v>3.0014607036980015E-2</v>
      </c>
      <c r="IW36" s="120">
        <f t="shared" si="205"/>
        <v>2.3088159259215396E-2</v>
      </c>
      <c r="IX36" s="120">
        <v>1</v>
      </c>
      <c r="IY36" s="120">
        <v>1</v>
      </c>
      <c r="IZ36" s="120">
        <v>1</v>
      </c>
      <c r="JA36" s="120">
        <v>1</v>
      </c>
      <c r="JB36" s="120">
        <v>1</v>
      </c>
      <c r="JC36" s="120">
        <v>1</v>
      </c>
      <c r="JD36" s="120">
        <v>1</v>
      </c>
      <c r="JE36" s="120">
        <v>1</v>
      </c>
      <c r="JF36" s="120">
        <f t="shared" si="163"/>
        <v>2.6653688952660488</v>
      </c>
      <c r="JG36" s="120">
        <f t="shared" si="206"/>
        <v>5.4640062352953995</v>
      </c>
      <c r="JH36" s="120">
        <f t="shared" si="206"/>
        <v>9.0622542439045652</v>
      </c>
      <c r="JI36" s="120">
        <f t="shared" si="206"/>
        <v>13.836400294542871</v>
      </c>
      <c r="JJ36" s="120">
        <f t="shared" si="206"/>
        <v>19.887752526215902</v>
      </c>
      <c r="JK36" s="120">
        <f t="shared" si="206"/>
        <v>27.24799417930765</v>
      </c>
      <c r="JL36" s="120">
        <f t="shared" si="206"/>
        <v>35.929172708186336</v>
      </c>
      <c r="JM36" s="120">
        <f t="shared" si="206"/>
        <v>45.936607768027557</v>
      </c>
      <c r="JN36" s="120">
        <f t="shared" si="165"/>
        <v>1.1255477638867506</v>
      </c>
      <c r="JO36" s="120">
        <f t="shared" si="166"/>
        <v>0.30014607036980018</v>
      </c>
      <c r="JP36" s="120">
        <f t="shared" si="167"/>
        <v>0.15007303518490009</v>
      </c>
      <c r="JQ36" s="120">
        <f t="shared" si="168"/>
        <v>8.8278255991117688E-2</v>
      </c>
      <c r="JR36" s="120">
        <f t="shared" si="169"/>
        <v>5.772039814803849E-2</v>
      </c>
      <c r="JS36" s="120">
        <f t="shared" si="170"/>
        <v>4.0560279779702724E-2</v>
      </c>
      <c r="JT36" s="120">
        <f t="shared" si="171"/>
        <v>3.0014607036980015E-2</v>
      </c>
      <c r="JU36" s="120">
        <f t="shared" si="172"/>
        <v>2.3088159259215396E-2</v>
      </c>
      <c r="JW36" s="120">
        <f t="shared" si="173"/>
        <v>6.0029214073960029</v>
      </c>
      <c r="JX36" s="120">
        <f t="shared" si="207"/>
        <v>1.6007790419722674</v>
      </c>
      <c r="JY36" s="120">
        <f t="shared" si="207"/>
        <v>0.8003895209861337</v>
      </c>
      <c r="JZ36" s="120">
        <f t="shared" si="207"/>
        <v>0.47081736528596102</v>
      </c>
      <c r="KA36" s="120">
        <f t="shared" si="207"/>
        <v>0.30784212345620526</v>
      </c>
      <c r="KB36" s="120">
        <f t="shared" si="207"/>
        <v>0.21632149215841454</v>
      </c>
      <c r="KC36" s="120">
        <f t="shared" si="207"/>
        <v>0.16007790419722676</v>
      </c>
      <c r="KD36" s="120">
        <f t="shared" si="207"/>
        <v>0.12313684938248212</v>
      </c>
      <c r="KE36" s="120">
        <f t="shared" si="208"/>
        <v>1.3333333333333333</v>
      </c>
      <c r="KF36" s="120">
        <f t="shared" si="208"/>
        <v>1.3333333333333333</v>
      </c>
      <c r="KG36" s="120">
        <f t="shared" si="208"/>
        <v>1.3333333333333333</v>
      </c>
      <c r="KH36" s="120">
        <f t="shared" si="208"/>
        <v>1.3333333333333333</v>
      </c>
      <c r="KI36" s="120">
        <f t="shared" si="208"/>
        <v>1.3333333333333333</v>
      </c>
      <c r="KJ36" s="120">
        <f t="shared" si="208"/>
        <v>1.3333333333333333</v>
      </c>
      <c r="KK36" s="120">
        <f t="shared" si="208"/>
        <v>1.3333333333333333</v>
      </c>
      <c r="KL36" s="120">
        <f t="shared" si="208"/>
        <v>1.3333333333333333</v>
      </c>
      <c r="KM36" s="120">
        <f t="shared" si="176"/>
        <v>2.6653688952660488</v>
      </c>
      <c r="KN36" s="120">
        <f t="shared" si="209"/>
        <v>5.4640062352953995</v>
      </c>
      <c r="KO36" s="120">
        <f t="shared" si="209"/>
        <v>9.0622542439045652</v>
      </c>
      <c r="KP36" s="120">
        <f t="shared" si="209"/>
        <v>13.836400294542871</v>
      </c>
      <c r="KQ36" s="120">
        <f t="shared" si="209"/>
        <v>19.887752526215902</v>
      </c>
      <c r="KR36" s="120">
        <f t="shared" si="209"/>
        <v>27.24799417930765</v>
      </c>
      <c r="KS36" s="120">
        <f t="shared" si="209"/>
        <v>35.929172708186336</v>
      </c>
      <c r="KT36" s="120">
        <f t="shared" si="209"/>
        <v>45.936607768027557</v>
      </c>
      <c r="KU36" s="120">
        <f t="shared" si="178"/>
        <v>1.5007303518490007</v>
      </c>
      <c r="KV36" s="120">
        <f t="shared" si="179"/>
        <v>0.40019476049306685</v>
      </c>
      <c r="KW36" s="120">
        <f t="shared" si="180"/>
        <v>0.20009738024653342</v>
      </c>
      <c r="KX36" s="120">
        <f t="shared" si="181"/>
        <v>0.11770434132149026</v>
      </c>
      <c r="KY36" s="120">
        <f t="shared" si="182"/>
        <v>7.6960530864051316E-2</v>
      </c>
      <c r="KZ36" s="120">
        <f t="shared" si="183"/>
        <v>5.4080373039603634E-2</v>
      </c>
      <c r="LA36" s="120">
        <f t="shared" si="184"/>
        <v>4.0019476049306689E-2</v>
      </c>
      <c r="LB36" s="120">
        <f t="shared" si="185"/>
        <v>3.078421234562053E-2</v>
      </c>
      <c r="LD36" s="94">
        <v>1.2250430000000003</v>
      </c>
      <c r="LE36" s="18">
        <f t="shared" si="210"/>
        <v>7.3959521929967185</v>
      </c>
      <c r="LF36" s="18">
        <f t="shared" si="210"/>
        <v>5.8671005283180584</v>
      </c>
      <c r="LG36" s="18">
        <f t="shared" si="210"/>
        <v>4.8688123126465461</v>
      </c>
      <c r="LH36" s="18">
        <f t="shared" si="210"/>
        <v>3.6480449837853546</v>
      </c>
      <c r="LI36" s="18">
        <f t="shared" si="210"/>
        <v>2.3074396571080333</v>
      </c>
      <c r="LJ36" s="18">
        <f t="shared" si="210"/>
        <v>1.2513650279967428</v>
      </c>
      <c r="LK36" s="18">
        <f t="shared" si="210"/>
        <v>1.0038912838941239</v>
      </c>
      <c r="LL36" s="18"/>
      <c r="LM36" s="94">
        <v>1.2250430000000003</v>
      </c>
      <c r="LN36" s="18">
        <v>4.2164797742922788</v>
      </c>
      <c r="LO36" s="18">
        <v>3.8890051146679743</v>
      </c>
      <c r="LP36" s="18">
        <v>3.6076936348498556</v>
      </c>
      <c r="LQ36" s="18">
        <v>2.9252751211863632</v>
      </c>
      <c r="LR36" s="18">
        <v>2.0519976349391253</v>
      </c>
      <c r="LS36" s="18">
        <v>1.235272341462698</v>
      </c>
      <c r="LT36" s="18">
        <v>1.0005420495141255</v>
      </c>
      <c r="LU36" s="18">
        <v>7.3959521929967185</v>
      </c>
      <c r="LV36" s="18">
        <v>5.8671005283180584</v>
      </c>
      <c r="LW36" s="18">
        <v>4.8688123126465461</v>
      </c>
      <c r="LX36" s="18">
        <v>3.6480449837853546</v>
      </c>
      <c r="LY36" s="18">
        <v>2.3074396571080333</v>
      </c>
      <c r="LZ36" s="18">
        <v>1.2513650279967428</v>
      </c>
      <c r="MA36" s="18">
        <v>1.0038912838941239</v>
      </c>
      <c r="MB36" s="18">
        <v>5.839266011076341</v>
      </c>
      <c r="MC36" s="18">
        <v>5.0746975497100291</v>
      </c>
      <c r="MD36" s="18">
        <v>4.4904129960964525</v>
      </c>
      <c r="ME36" s="18">
        <v>3.5192670693056058</v>
      </c>
      <c r="MF36" s="18">
        <v>2.2758303302998444</v>
      </c>
      <c r="MG36" s="18">
        <v>1.2452571266866022</v>
      </c>
      <c r="MH36" s="18">
        <v>1.0017320804499221</v>
      </c>
      <c r="MI36" s="18">
        <v>9.7914335172015594</v>
      </c>
      <c r="MJ36" s="18">
        <v>7.2548339628862761</v>
      </c>
      <c r="MK36" s="18">
        <v>5.7577665510990998</v>
      </c>
      <c r="ML36" s="18">
        <v>4.0645942391206598</v>
      </c>
      <c r="MM36" s="18">
        <v>2.4004625775568766</v>
      </c>
      <c r="MN36" s="18">
        <v>1.2499717303965299</v>
      </c>
      <c r="MO36" s="18">
        <v>1.0000126254249304</v>
      </c>
      <c r="MP36" s="120"/>
      <c r="MQ36" s="120"/>
      <c r="MR36" s="120"/>
      <c r="MS36" s="120"/>
    </row>
    <row r="37" spans="1:357" s="4" customFormat="1" ht="13.8" x14ac:dyDescent="0.3">
      <c r="B37" s="5"/>
      <c r="C37" s="5"/>
      <c r="E37" s="5"/>
      <c r="M37" s="6"/>
      <c r="N37" s="6"/>
      <c r="O37" s="6"/>
      <c r="P37" s="6"/>
      <c r="Q37" s="6"/>
      <c r="R37" s="6"/>
      <c r="S37" s="7"/>
      <c r="T37" s="6"/>
      <c r="V37" s="94"/>
      <c r="X37" s="127">
        <f t="shared" si="201"/>
        <v>13.107960100000005</v>
      </c>
      <c r="Y37" s="127">
        <v>10</v>
      </c>
      <c r="Z37" s="39">
        <f t="shared" si="2"/>
        <v>0.02</v>
      </c>
      <c r="AA37" s="39">
        <f t="shared" si="3"/>
        <v>10000000</v>
      </c>
      <c r="AB37" s="39">
        <f t="shared" si="4"/>
        <v>10000000</v>
      </c>
      <c r="AC37" s="98">
        <f t="shared" si="5"/>
        <v>3500000</v>
      </c>
      <c r="AD37" s="41">
        <f t="shared" si="6"/>
        <v>0.33</v>
      </c>
      <c r="AE37" s="41">
        <f t="shared" si="7"/>
        <v>0.33</v>
      </c>
      <c r="AF37" s="40">
        <f t="shared" si="8"/>
        <v>1.4999999999999999E-2</v>
      </c>
      <c r="AG37" s="39">
        <f t="shared" si="9"/>
        <v>10000000</v>
      </c>
      <c r="AH37" s="39">
        <f t="shared" si="10"/>
        <v>10000000</v>
      </c>
      <c r="AI37" s="98">
        <f t="shared" si="11"/>
        <v>3500000</v>
      </c>
      <c r="AJ37" s="41">
        <f t="shared" si="12"/>
        <v>0.33</v>
      </c>
      <c r="AK37" s="41">
        <f t="shared" si="13"/>
        <v>0.33</v>
      </c>
      <c r="AL37" s="41">
        <f t="shared" si="14"/>
        <v>0.15</v>
      </c>
      <c r="AM37" s="39">
        <f t="shared" si="15"/>
        <v>16000</v>
      </c>
      <c r="AN37" s="39">
        <f t="shared" si="16"/>
        <v>10000</v>
      </c>
      <c r="AO37" s="39">
        <f t="shared" si="17"/>
        <v>10000</v>
      </c>
      <c r="AP37" s="41">
        <f t="shared" si="18"/>
        <v>0.03</v>
      </c>
      <c r="AQ37" s="41">
        <f t="shared" si="19"/>
        <v>0.03</v>
      </c>
      <c r="AR37" s="4">
        <f t="shared" si="20"/>
        <v>0.16750000000000001</v>
      </c>
      <c r="AS37" s="11">
        <f t="shared" si="21"/>
        <v>1.3107960100000005</v>
      </c>
      <c r="AT37" s="13">
        <f t="shared" si="22"/>
        <v>2698.7110633727179</v>
      </c>
      <c r="AU37" s="17">
        <f t="shared" si="187"/>
        <v>0.14240255159723011</v>
      </c>
      <c r="AV37" s="11">
        <f t="shared" si="23"/>
        <v>0.5714285714285714</v>
      </c>
      <c r="AW37" s="10">
        <f t="shared" si="24"/>
        <v>1</v>
      </c>
      <c r="AX37" s="10">
        <f t="shared" si="25"/>
        <v>0.8911</v>
      </c>
      <c r="AY37" s="10">
        <f t="shared" si="26"/>
        <v>224441.70126809561</v>
      </c>
      <c r="AZ37" s="10">
        <f t="shared" si="188"/>
        <v>1</v>
      </c>
      <c r="BA37" s="10">
        <f t="shared" si="27"/>
        <v>0.31188500000000002</v>
      </c>
      <c r="BB37" s="10">
        <f t="shared" si="28"/>
        <v>0.95377000000000001</v>
      </c>
      <c r="BC37" s="10">
        <f t="shared" si="29"/>
        <v>0.99909999999999999</v>
      </c>
      <c r="BD37" s="10">
        <f t="shared" si="30"/>
        <v>0.8911</v>
      </c>
      <c r="BE37" s="10">
        <f t="shared" si="31"/>
        <v>168331.27595107173</v>
      </c>
      <c r="BF37" s="10">
        <f t="shared" si="32"/>
        <v>1</v>
      </c>
      <c r="BG37" s="10">
        <f t="shared" si="33"/>
        <v>0.31188500000000002</v>
      </c>
      <c r="BH37" s="10">
        <f t="shared" si="34"/>
        <v>0.95377000000000001</v>
      </c>
      <c r="BI37" s="120">
        <f t="shared" si="189"/>
        <v>9.163659625770249</v>
      </c>
      <c r="BJ37" s="120">
        <f t="shared" si="211"/>
        <v>2.2909149064425622</v>
      </c>
      <c r="BK37" s="120">
        <f t="shared" si="211"/>
        <v>1.0181844028633609</v>
      </c>
      <c r="BL37" s="120">
        <f t="shared" si="211"/>
        <v>0.57272872661064056</v>
      </c>
      <c r="BM37" s="120">
        <f t="shared" si="211"/>
        <v>0.36654638503080994</v>
      </c>
      <c r="BN37" s="120">
        <f t="shared" si="211"/>
        <v>0.25454610071584022</v>
      </c>
      <c r="BO37" s="120">
        <f t="shared" si="211"/>
        <v>0.18701346175041322</v>
      </c>
      <c r="BP37" s="120">
        <f t="shared" si="211"/>
        <v>0.14318218165266014</v>
      </c>
      <c r="BQ37" s="120">
        <f t="shared" si="211"/>
        <v>1.3333333333333333</v>
      </c>
      <c r="BR37" s="120">
        <f t="shared" si="211"/>
        <v>1.3333333333333333</v>
      </c>
      <c r="BS37" s="120">
        <f t="shared" si="211"/>
        <v>1.3333333333333333</v>
      </c>
      <c r="BT37" s="120">
        <f t="shared" si="211"/>
        <v>1.3333333333333333</v>
      </c>
      <c r="BU37" s="120">
        <f t="shared" si="211"/>
        <v>1.3333333333333333</v>
      </c>
      <c r="BV37" s="120">
        <f t="shared" si="211"/>
        <v>1.3333333333333333</v>
      </c>
      <c r="BW37" s="120">
        <f t="shared" si="211"/>
        <v>1.3333333333333333</v>
      </c>
      <c r="BX37" s="120">
        <f t="shared" si="211"/>
        <v>1.3333333333333333</v>
      </c>
      <c r="BY37" s="120">
        <f t="shared" si="211"/>
        <v>0.58200910456503796</v>
      </c>
      <c r="BZ37" s="120">
        <f t="shared" si="211"/>
        <v>2.3280364182601518</v>
      </c>
      <c r="CA37" s="120">
        <f t="shared" si="211"/>
        <v>5.2380819410853423</v>
      </c>
      <c r="CB37" s="120">
        <f t="shared" si="211"/>
        <v>9.3121456730406074</v>
      </c>
      <c r="CC37" s="120">
        <f t="shared" si="211"/>
        <v>14.55022761412595</v>
      </c>
      <c r="CD37" s="120">
        <f t="shared" si="211"/>
        <v>20.952327764341369</v>
      </c>
      <c r="CE37" s="120">
        <f t="shared" si="211"/>
        <v>28.518446123686861</v>
      </c>
      <c r="CF37" s="120">
        <f t="shared" si="211"/>
        <v>37.248582692162429</v>
      </c>
      <c r="CG37" s="120">
        <f t="shared" si="190"/>
        <v>2.2909149064425622</v>
      </c>
      <c r="CH37" s="120">
        <f t="shared" si="190"/>
        <v>0.57272872661064056</v>
      </c>
      <c r="CI37" s="120">
        <f t="shared" si="190"/>
        <v>0.25454610071584022</v>
      </c>
      <c r="CJ37" s="120">
        <f t="shared" si="190"/>
        <v>0.14318218165266014</v>
      </c>
      <c r="CK37" s="120">
        <f t="shared" si="190"/>
        <v>9.1636596257702485E-2</v>
      </c>
      <c r="CL37" s="120">
        <f t="shared" si="190"/>
        <v>6.3636525178960054E-2</v>
      </c>
      <c r="CM37" s="120">
        <f t="shared" si="190"/>
        <v>4.6753365437603306E-2</v>
      </c>
      <c r="CN37" s="120">
        <f t="shared" si="190"/>
        <v>3.5795545413165035E-2</v>
      </c>
      <c r="CO37" s="94">
        <f t="shared" si="37"/>
        <v>5.1793756808089713</v>
      </c>
      <c r="CP37" s="94">
        <f t="shared" si="38"/>
        <v>7.4699627232358861</v>
      </c>
      <c r="CQ37" s="94">
        <f t="shared" si="39"/>
        <v>11.287607793947412</v>
      </c>
      <c r="CR37" s="94">
        <f t="shared" si="40"/>
        <v>16.632310892943543</v>
      </c>
      <c r="CS37" s="94">
        <f t="shared" si="41"/>
        <v>23.504072020224285</v>
      </c>
      <c r="CT37" s="94">
        <f t="shared" si="42"/>
        <v>31.902891175789645</v>
      </c>
      <c r="CU37" s="94">
        <f t="shared" si="43"/>
        <v>41.828768359639604</v>
      </c>
      <c r="CV37" s="94">
        <f t="shared" si="44"/>
        <v>53.281703571774173</v>
      </c>
      <c r="CW37" s="94">
        <f t="shared" si="45"/>
        <v>5.1793756808089713</v>
      </c>
      <c r="CX37" s="94">
        <f t="shared" si="46"/>
        <v>7.4699627232358861</v>
      </c>
      <c r="CY37" s="94">
        <f t="shared" si="47"/>
        <v>11.287607793947412</v>
      </c>
      <c r="CZ37" s="94">
        <f t="shared" si="48"/>
        <v>16.632310892943543</v>
      </c>
      <c r="DA37" s="94">
        <f t="shared" si="49"/>
        <v>23.504072020224285</v>
      </c>
      <c r="DB37" s="94">
        <f t="shared" si="50"/>
        <v>31.902891175789645</v>
      </c>
      <c r="DC37" s="94">
        <f t="shared" si="51"/>
        <v>41.828768359639604</v>
      </c>
      <c r="DD37" s="94">
        <f t="shared" si="52"/>
        <v>53.281703571774173</v>
      </c>
      <c r="DE37" s="11">
        <f t="shared" si="53"/>
        <v>12.289055397001954</v>
      </c>
      <c r="DF37" s="11">
        <f t="shared" si="54"/>
        <v>7.1623379913693812</v>
      </c>
      <c r="DG37" s="11">
        <f t="shared" si="55"/>
        <v>8.7996530106153692</v>
      </c>
      <c r="DH37" s="11">
        <f t="shared" si="56"/>
        <v>12.428261066317916</v>
      </c>
      <c r="DI37" s="11">
        <f t="shared" si="57"/>
        <v>17.460160665823427</v>
      </c>
      <c r="DJ37" s="11">
        <f t="shared" si="58"/>
        <v>23.750260531723875</v>
      </c>
      <c r="DK37" s="11">
        <f t="shared" si="59"/>
        <v>31.248846252103942</v>
      </c>
      <c r="DL37" s="11">
        <f t="shared" si="60"/>
        <v>39.935151540481755</v>
      </c>
      <c r="DM37" s="94">
        <f t="shared" si="61"/>
        <v>12.289055397001954</v>
      </c>
      <c r="DN37" s="94">
        <f t="shared" si="62"/>
        <v>7.1623379913693812</v>
      </c>
      <c r="DO37" s="94">
        <f t="shared" si="63"/>
        <v>8.7996530106153692</v>
      </c>
      <c r="DP37" s="94">
        <f t="shared" si="64"/>
        <v>12.428261066317916</v>
      </c>
      <c r="DQ37" s="94">
        <f t="shared" si="65"/>
        <v>17.460160665823427</v>
      </c>
      <c r="DR37" s="94">
        <f t="shared" si="66"/>
        <v>23.750260531723875</v>
      </c>
      <c r="DS37" s="94">
        <f t="shared" si="67"/>
        <v>31.248846252103942</v>
      </c>
      <c r="DT37" s="94">
        <f t="shared" si="68"/>
        <v>39.935151540481755</v>
      </c>
      <c r="DU37" s="94">
        <f t="shared" si="69"/>
        <v>8.8264921226141624</v>
      </c>
      <c r="DV37" s="94">
        <f t="shared" si="70"/>
        <v>6.6945637785398748</v>
      </c>
      <c r="DW37" s="94">
        <f t="shared" si="71"/>
        <v>7.3754357715765879</v>
      </c>
      <c r="DX37" s="94">
        <f t="shared" si="72"/>
        <v>8.8843803361803069</v>
      </c>
      <c r="DY37" s="94">
        <f t="shared" si="73"/>
        <v>10.976879011636008</v>
      </c>
      <c r="DZ37" s="94">
        <f t="shared" si="74"/>
        <v>13.592596073871157</v>
      </c>
      <c r="EA37" s="94">
        <f t="shared" si="75"/>
        <v>16.710857950405472</v>
      </c>
      <c r="EB37" s="94">
        <f t="shared" si="76"/>
        <v>20.323029050226424</v>
      </c>
      <c r="EC37" s="94">
        <f t="shared" si="77"/>
        <v>8.8264921226141624</v>
      </c>
      <c r="ED37" s="94">
        <f t="shared" si="78"/>
        <v>6.6945637785398748</v>
      </c>
      <c r="EE37" s="94">
        <f t="shared" si="79"/>
        <v>7.3754357715765879</v>
      </c>
      <c r="EF37" s="94">
        <f t="shared" si="80"/>
        <v>8.8843803361803069</v>
      </c>
      <c r="EG37" s="94">
        <f t="shared" si="81"/>
        <v>10.976879011636008</v>
      </c>
      <c r="EH37" s="94">
        <f t="shared" si="82"/>
        <v>13.592596073871157</v>
      </c>
      <c r="EI37" s="94">
        <f t="shared" si="83"/>
        <v>16.710857950405476</v>
      </c>
      <c r="EJ37" s="94">
        <f t="shared" si="84"/>
        <v>20.323029050226427</v>
      </c>
      <c r="EK37" s="94">
        <f t="shared" si="85"/>
        <v>8.8264921226141624</v>
      </c>
      <c r="EL37" s="94">
        <f t="shared" si="86"/>
        <v>6.6945637785398748</v>
      </c>
      <c r="EM37" s="94">
        <f t="shared" si="87"/>
        <v>7.3754357715765879</v>
      </c>
      <c r="EN37" s="94">
        <f t="shared" si="88"/>
        <v>8.8843803361803069</v>
      </c>
      <c r="EO37" s="94">
        <f t="shared" si="89"/>
        <v>10.976879011636008</v>
      </c>
      <c r="EP37" s="94">
        <f t="shared" si="90"/>
        <v>13.592596073871157</v>
      </c>
      <c r="EQ37" s="94">
        <f t="shared" si="91"/>
        <v>16.710857950405476</v>
      </c>
      <c r="ER37" s="94">
        <f t="shared" si="92"/>
        <v>20.323029050226427</v>
      </c>
      <c r="ES37" s="94">
        <f t="shared" si="93"/>
        <v>1</v>
      </c>
      <c r="ET37" s="94">
        <f t="shared" si="94"/>
        <v>1</v>
      </c>
      <c r="EU37" s="94">
        <f t="shared" si="95"/>
        <v>1</v>
      </c>
      <c r="EV37" s="94">
        <f t="shared" si="96"/>
        <v>1</v>
      </c>
      <c r="EW37" s="94">
        <f t="shared" si="97"/>
        <v>1</v>
      </c>
      <c r="EX37" s="94">
        <f t="shared" si="98"/>
        <v>1</v>
      </c>
      <c r="EY37" s="94">
        <f t="shared" si="99"/>
        <v>1</v>
      </c>
      <c r="EZ37" s="94">
        <f t="shared" si="100"/>
        <v>1</v>
      </c>
      <c r="FA37" s="94">
        <f t="shared" si="101"/>
        <v>1</v>
      </c>
      <c r="FB37" s="94">
        <f t="shared" si="102"/>
        <v>1</v>
      </c>
      <c r="FC37" s="94">
        <f t="shared" si="103"/>
        <v>1</v>
      </c>
      <c r="FD37" s="94">
        <f t="shared" si="104"/>
        <v>1</v>
      </c>
      <c r="FE37" s="94">
        <f t="shared" si="105"/>
        <v>1</v>
      </c>
      <c r="FF37" s="94">
        <f t="shared" si="106"/>
        <v>1</v>
      </c>
      <c r="FG37" s="94">
        <f t="shared" si="107"/>
        <v>0.99999999999999978</v>
      </c>
      <c r="FH37" s="94">
        <f t="shared" si="108"/>
        <v>0.99999999999999978</v>
      </c>
      <c r="FI37" s="94">
        <f t="shared" si="109"/>
        <v>1</v>
      </c>
      <c r="FJ37" s="94">
        <f t="shared" si="110"/>
        <v>1</v>
      </c>
      <c r="FK37" s="94">
        <f t="shared" si="111"/>
        <v>1</v>
      </c>
      <c r="FL37" s="94">
        <f t="shared" si="112"/>
        <v>1</v>
      </c>
      <c r="FM37" s="94">
        <f t="shared" si="113"/>
        <v>1</v>
      </c>
      <c r="FN37" s="94">
        <f t="shared" si="114"/>
        <v>1</v>
      </c>
      <c r="FO37" s="94">
        <f t="shared" si="115"/>
        <v>1</v>
      </c>
      <c r="FP37" s="94">
        <f t="shared" si="116"/>
        <v>1</v>
      </c>
      <c r="FQ37" s="114">
        <f t="shared" si="117"/>
        <v>7.7626992125787702</v>
      </c>
      <c r="FR37" s="114">
        <f t="shared" si="118"/>
        <v>4.2508241077607751</v>
      </c>
      <c r="FS37" s="114">
        <f t="shared" si="119"/>
        <v>4.3744113227444101</v>
      </c>
      <c r="FT37" s="114">
        <f t="shared" si="120"/>
        <v>4.8693810937385704</v>
      </c>
      <c r="FU37" s="114">
        <f t="shared" si="121"/>
        <v>5.3247540259708819</v>
      </c>
      <c r="FV37" s="114">
        <f t="shared" si="122"/>
        <v>5.6815818501944424</v>
      </c>
      <c r="FW37" s="114">
        <f t="shared" si="123"/>
        <v>5.9506774792044501</v>
      </c>
      <c r="FX37" s="114">
        <f t="shared" si="124"/>
        <v>6.152977641086931</v>
      </c>
      <c r="FY37" s="89"/>
      <c r="FZ37" s="89">
        <f t="shared" si="125"/>
        <v>4.2508241077607751</v>
      </c>
      <c r="GB37" s="120">
        <f t="shared" si="202"/>
        <v>1.7181861798319216</v>
      </c>
      <c r="GC37" s="120">
        <f t="shared" si="202"/>
        <v>0.42954654495798039</v>
      </c>
      <c r="GD37" s="120">
        <f t="shared" si="202"/>
        <v>0.19090957553688018</v>
      </c>
      <c r="GE37" s="120">
        <f t="shared" si="202"/>
        <v>0.1073866362394951</v>
      </c>
      <c r="GF37" s="120">
        <f t="shared" si="202"/>
        <v>6.8727447193276864E-2</v>
      </c>
      <c r="GG37" s="120">
        <f t="shared" si="202"/>
        <v>4.7727393884220044E-2</v>
      </c>
      <c r="GH37" s="120">
        <f t="shared" si="202"/>
        <v>3.5065024078202479E-2</v>
      </c>
      <c r="GI37" s="120">
        <f t="shared" si="202"/>
        <v>2.6846659059873774E-2</v>
      </c>
      <c r="GJ37" s="120">
        <v>1</v>
      </c>
      <c r="GK37" s="120">
        <v>1</v>
      </c>
      <c r="GL37" s="120">
        <v>1</v>
      </c>
      <c r="GM37" s="120">
        <v>1</v>
      </c>
      <c r="GN37" s="120">
        <v>1</v>
      </c>
      <c r="GO37" s="120">
        <v>1</v>
      </c>
      <c r="GP37" s="120">
        <v>1</v>
      </c>
      <c r="GQ37" s="120">
        <v>1</v>
      </c>
      <c r="GR37" s="120">
        <f t="shared" si="127"/>
        <v>0.58200910456503796</v>
      </c>
      <c r="GS37" s="120">
        <f t="shared" si="128"/>
        <v>2.3280364182601518</v>
      </c>
      <c r="GT37" s="120">
        <f t="shared" si="129"/>
        <v>5.2380819410853423</v>
      </c>
      <c r="GU37" s="120">
        <f t="shared" si="130"/>
        <v>9.3121456730406074</v>
      </c>
      <c r="GV37" s="120">
        <f t="shared" si="131"/>
        <v>14.55022761412595</v>
      </c>
      <c r="GW37" s="120">
        <f t="shared" si="132"/>
        <v>20.952327764341369</v>
      </c>
      <c r="GX37" s="120">
        <f t="shared" si="133"/>
        <v>28.518446123686861</v>
      </c>
      <c r="GY37" s="120">
        <f t="shared" si="134"/>
        <v>37.248582692162429</v>
      </c>
      <c r="GZ37" s="120">
        <f t="shared" si="135"/>
        <v>1.7181861798319216</v>
      </c>
      <c r="HA37" s="120">
        <f t="shared" si="136"/>
        <v>0.42954654495798039</v>
      </c>
      <c r="HB37" s="120">
        <f t="shared" si="137"/>
        <v>0.19090957553688018</v>
      </c>
      <c r="HC37" s="120">
        <f t="shared" si="138"/>
        <v>0.1073866362394951</v>
      </c>
      <c r="HD37" s="120">
        <f t="shared" si="139"/>
        <v>6.8727447193276864E-2</v>
      </c>
      <c r="HE37" s="120">
        <f t="shared" si="140"/>
        <v>4.7727393884220044E-2</v>
      </c>
      <c r="HF37" s="120">
        <f t="shared" si="141"/>
        <v>3.5065024078202479E-2</v>
      </c>
      <c r="HG37" s="120">
        <f t="shared" si="142"/>
        <v>2.6846659059873774E-2</v>
      </c>
      <c r="HI37" s="120">
        <f t="shared" si="203"/>
        <v>9.163659625770249</v>
      </c>
      <c r="HJ37" s="120">
        <f t="shared" si="203"/>
        <v>2.2909149064425622</v>
      </c>
      <c r="HK37" s="120">
        <f t="shared" si="203"/>
        <v>1.0181844028633609</v>
      </c>
      <c r="HL37" s="120">
        <f t="shared" si="203"/>
        <v>0.57272872661064056</v>
      </c>
      <c r="HM37" s="120">
        <f t="shared" si="203"/>
        <v>0.36654638503080994</v>
      </c>
      <c r="HN37" s="120">
        <f t="shared" si="203"/>
        <v>0.25454610071584022</v>
      </c>
      <c r="HO37" s="120">
        <f t="shared" si="203"/>
        <v>0.18701346175041322</v>
      </c>
      <c r="HP37" s="120">
        <f t="shared" si="203"/>
        <v>0.14318218165266014</v>
      </c>
      <c r="HQ37" s="120">
        <f t="shared" si="204"/>
        <v>1.3333333333333333</v>
      </c>
      <c r="HR37" s="120">
        <f t="shared" si="204"/>
        <v>1.3333333333333333</v>
      </c>
      <c r="HS37" s="120">
        <f t="shared" si="204"/>
        <v>1.3333333333333333</v>
      </c>
      <c r="HT37" s="120">
        <f t="shared" si="204"/>
        <v>1.3333333333333333</v>
      </c>
      <c r="HU37" s="120">
        <f t="shared" si="204"/>
        <v>1.3333333333333333</v>
      </c>
      <c r="HV37" s="120">
        <f t="shared" si="204"/>
        <v>1.3333333333333333</v>
      </c>
      <c r="HW37" s="120">
        <f t="shared" si="204"/>
        <v>1.3333333333333333</v>
      </c>
      <c r="HX37" s="120">
        <f t="shared" si="204"/>
        <v>1.3333333333333333</v>
      </c>
      <c r="HY37" s="120">
        <f t="shared" si="145"/>
        <v>0.58200910456503796</v>
      </c>
      <c r="HZ37" s="120">
        <f t="shared" si="146"/>
        <v>2.3280364182601518</v>
      </c>
      <c r="IA37" s="120">
        <f t="shared" si="147"/>
        <v>5.2380819410853423</v>
      </c>
      <c r="IB37" s="120">
        <f t="shared" si="148"/>
        <v>9.3121456730406074</v>
      </c>
      <c r="IC37" s="120">
        <f t="shared" si="149"/>
        <v>14.55022761412595</v>
      </c>
      <c r="ID37" s="120">
        <f t="shared" si="150"/>
        <v>20.952327764341369</v>
      </c>
      <c r="IE37" s="120">
        <f t="shared" si="151"/>
        <v>28.518446123686861</v>
      </c>
      <c r="IF37" s="120">
        <f t="shared" si="152"/>
        <v>37.248582692162429</v>
      </c>
      <c r="IG37" s="120">
        <f t="shared" si="153"/>
        <v>2.2909149064425622</v>
      </c>
      <c r="IH37" s="120">
        <f t="shared" si="154"/>
        <v>0.57272872661064056</v>
      </c>
      <c r="II37" s="120">
        <f t="shared" si="155"/>
        <v>0.25454610071584022</v>
      </c>
      <c r="IJ37" s="120">
        <f t="shared" si="156"/>
        <v>0.14318218165266014</v>
      </c>
      <c r="IK37" s="120">
        <f t="shared" si="157"/>
        <v>9.1636596257702485E-2</v>
      </c>
      <c r="IL37" s="120">
        <f t="shared" si="158"/>
        <v>6.3636525178960054E-2</v>
      </c>
      <c r="IM37" s="120">
        <f t="shared" si="159"/>
        <v>4.6753365437603306E-2</v>
      </c>
      <c r="IN37" s="120">
        <f t="shared" si="160"/>
        <v>3.5795545413165035E-2</v>
      </c>
      <c r="IO37" s="10"/>
      <c r="IP37" s="120">
        <f t="shared" si="161"/>
        <v>1.2886396348739413</v>
      </c>
      <c r="IQ37" s="120">
        <f t="shared" si="205"/>
        <v>0.34363723596638429</v>
      </c>
      <c r="IR37" s="120">
        <f t="shared" si="205"/>
        <v>0.17181861798319215</v>
      </c>
      <c r="IS37" s="120">
        <f t="shared" si="205"/>
        <v>0.10106977528423068</v>
      </c>
      <c r="IT37" s="120">
        <f t="shared" si="205"/>
        <v>6.6084083839689292E-2</v>
      </c>
      <c r="IU37" s="120">
        <f t="shared" si="205"/>
        <v>4.6437464319781664E-2</v>
      </c>
      <c r="IV37" s="120">
        <f t="shared" si="205"/>
        <v>3.4363723596638432E-2</v>
      </c>
      <c r="IW37" s="120">
        <f t="shared" si="205"/>
        <v>2.6433633535875717E-2</v>
      </c>
      <c r="IX37" s="120">
        <v>1</v>
      </c>
      <c r="IY37" s="120">
        <v>1</v>
      </c>
      <c r="IZ37" s="120">
        <v>1</v>
      </c>
      <c r="JA37" s="120">
        <v>1</v>
      </c>
      <c r="JB37" s="120">
        <v>1</v>
      </c>
      <c r="JC37" s="120">
        <v>1</v>
      </c>
      <c r="JD37" s="120">
        <v>1</v>
      </c>
      <c r="JE37" s="120">
        <v>1</v>
      </c>
      <c r="JF37" s="120">
        <f t="shared" si="163"/>
        <v>2.3280364182601518</v>
      </c>
      <c r="JG37" s="120">
        <f t="shared" si="206"/>
        <v>4.7724746574333112</v>
      </c>
      <c r="JH37" s="120">
        <f t="shared" si="206"/>
        <v>7.9153238220845159</v>
      </c>
      <c r="JI37" s="120">
        <f t="shared" si="206"/>
        <v>12.085247877144612</v>
      </c>
      <c r="JJ37" s="120">
        <f t="shared" si="206"/>
        <v>17.370733274710364</v>
      </c>
      <c r="JK37" s="120">
        <f t="shared" si="206"/>
        <v>23.799453383970338</v>
      </c>
      <c r="JL37" s="120">
        <f t="shared" si="206"/>
        <v>31.381930918146846</v>
      </c>
      <c r="JM37" s="120">
        <f t="shared" si="206"/>
        <v>40.122812270091309</v>
      </c>
      <c r="JN37" s="120">
        <f t="shared" si="165"/>
        <v>1.2886396348739413</v>
      </c>
      <c r="JO37" s="120">
        <f t="shared" si="166"/>
        <v>0.34363723596638429</v>
      </c>
      <c r="JP37" s="120">
        <f t="shared" si="167"/>
        <v>0.17181861798319215</v>
      </c>
      <c r="JQ37" s="120">
        <f t="shared" si="168"/>
        <v>0.10106977528423068</v>
      </c>
      <c r="JR37" s="120">
        <f t="shared" si="169"/>
        <v>6.6084083839689292E-2</v>
      </c>
      <c r="JS37" s="120">
        <f t="shared" si="170"/>
        <v>4.6437464319781664E-2</v>
      </c>
      <c r="JT37" s="120">
        <f t="shared" si="171"/>
        <v>3.4363723596638432E-2</v>
      </c>
      <c r="JU37" s="120">
        <f t="shared" si="172"/>
        <v>2.6433633535875717E-2</v>
      </c>
      <c r="JW37" s="120">
        <f t="shared" si="173"/>
        <v>6.8727447193276863</v>
      </c>
      <c r="JX37" s="120">
        <f t="shared" si="207"/>
        <v>1.8327319251540497</v>
      </c>
      <c r="JY37" s="120">
        <f t="shared" si="207"/>
        <v>0.91636596257702485</v>
      </c>
      <c r="JZ37" s="120">
        <f t="shared" si="207"/>
        <v>0.539038801515897</v>
      </c>
      <c r="KA37" s="120">
        <f t="shared" si="207"/>
        <v>0.35244844714500956</v>
      </c>
      <c r="KB37" s="120">
        <f t="shared" si="207"/>
        <v>0.24766647637216888</v>
      </c>
      <c r="KC37" s="120">
        <f t="shared" si="207"/>
        <v>0.18327319251540497</v>
      </c>
      <c r="KD37" s="120">
        <f t="shared" si="207"/>
        <v>0.14097937885800382</v>
      </c>
      <c r="KE37" s="120">
        <f t="shared" si="208"/>
        <v>1.3333333333333333</v>
      </c>
      <c r="KF37" s="120">
        <f t="shared" si="208"/>
        <v>1.3333333333333333</v>
      </c>
      <c r="KG37" s="120">
        <f t="shared" si="208"/>
        <v>1.3333333333333333</v>
      </c>
      <c r="KH37" s="120">
        <f t="shared" si="208"/>
        <v>1.3333333333333333</v>
      </c>
      <c r="KI37" s="120">
        <f t="shared" si="208"/>
        <v>1.3333333333333333</v>
      </c>
      <c r="KJ37" s="120">
        <f t="shared" si="208"/>
        <v>1.3333333333333333</v>
      </c>
      <c r="KK37" s="120">
        <f t="shared" si="208"/>
        <v>1.3333333333333333</v>
      </c>
      <c r="KL37" s="120">
        <f t="shared" si="208"/>
        <v>1.3333333333333333</v>
      </c>
      <c r="KM37" s="120">
        <f t="shared" si="176"/>
        <v>2.3280364182601518</v>
      </c>
      <c r="KN37" s="120">
        <f t="shared" si="209"/>
        <v>4.7724746574333112</v>
      </c>
      <c r="KO37" s="120">
        <f t="shared" si="209"/>
        <v>7.9153238220845159</v>
      </c>
      <c r="KP37" s="120">
        <f t="shared" si="209"/>
        <v>12.085247877144612</v>
      </c>
      <c r="KQ37" s="120">
        <f t="shared" si="209"/>
        <v>17.370733274710364</v>
      </c>
      <c r="KR37" s="120">
        <f t="shared" si="209"/>
        <v>23.799453383970338</v>
      </c>
      <c r="KS37" s="120">
        <f t="shared" si="209"/>
        <v>31.381930918146846</v>
      </c>
      <c r="KT37" s="120">
        <f t="shared" si="209"/>
        <v>40.122812270091309</v>
      </c>
      <c r="KU37" s="120">
        <f t="shared" si="178"/>
        <v>1.7181861798319216</v>
      </c>
      <c r="KV37" s="120">
        <f t="shared" si="179"/>
        <v>0.45818298128851243</v>
      </c>
      <c r="KW37" s="120">
        <f t="shared" si="180"/>
        <v>0.22909149064425621</v>
      </c>
      <c r="KX37" s="120">
        <f t="shared" si="181"/>
        <v>0.13475970037897425</v>
      </c>
      <c r="KY37" s="120">
        <f t="shared" si="182"/>
        <v>8.8112111786252389E-2</v>
      </c>
      <c r="KZ37" s="120">
        <f t="shared" si="183"/>
        <v>6.1916619093042219E-2</v>
      </c>
      <c r="LA37" s="120">
        <f t="shared" si="184"/>
        <v>4.5818298128851243E-2</v>
      </c>
      <c r="LB37" s="120">
        <f t="shared" si="185"/>
        <v>3.5244844714500956E-2</v>
      </c>
      <c r="LD37" s="94">
        <v>1.3107960100000005</v>
      </c>
      <c r="LE37" s="18">
        <f t="shared" si="210"/>
        <v>7.3487519620402812</v>
      </c>
      <c r="LF37" s="18">
        <f t="shared" si="210"/>
        <v>5.8826666606616955</v>
      </c>
      <c r="LG37" s="18">
        <f t="shared" si="210"/>
        <v>4.9116700151306656</v>
      </c>
      <c r="LH37" s="18">
        <f t="shared" si="210"/>
        <v>3.6668113689041237</v>
      </c>
      <c r="LI37" s="18">
        <f t="shared" si="210"/>
        <v>2.3096426566516746</v>
      </c>
      <c r="LJ37" s="18">
        <f t="shared" si="210"/>
        <v>1.2513650279967428</v>
      </c>
      <c r="LK37" s="18">
        <f t="shared" si="210"/>
        <v>1.0038912838941239</v>
      </c>
      <c r="LL37" s="18"/>
      <c r="LM37" s="94">
        <v>1.3107960100000005</v>
      </c>
      <c r="LN37" s="18">
        <v>4.3496173597334113</v>
      </c>
      <c r="LO37" s="18">
        <v>4.0277395872946613</v>
      </c>
      <c r="LP37" s="18">
        <v>3.5960963669754809</v>
      </c>
      <c r="LQ37" s="18">
        <v>2.8745565130639354</v>
      </c>
      <c r="LR37" s="18">
        <v>2.0498995173294281</v>
      </c>
      <c r="LS37" s="18">
        <v>1.2350917624285394</v>
      </c>
      <c r="LT37" s="18">
        <v>1.0007080400181734</v>
      </c>
      <c r="LU37" s="18">
        <v>7.3487519620402812</v>
      </c>
      <c r="LV37" s="18">
        <v>5.8826666606616955</v>
      </c>
      <c r="LW37" s="18">
        <v>4.9116700151306656</v>
      </c>
      <c r="LX37" s="18">
        <v>3.6668113689041237</v>
      </c>
      <c r="LY37" s="18">
        <v>2.3096426566516746</v>
      </c>
      <c r="LZ37" s="18">
        <v>1.2513650279967428</v>
      </c>
      <c r="MA37" s="18">
        <v>1.0038912838941239</v>
      </c>
      <c r="MB37" s="18">
        <v>5.665257646268353</v>
      </c>
      <c r="MC37" s="18">
        <v>4.9915930388024243</v>
      </c>
      <c r="MD37" s="18">
        <v>4.4636001820623212</v>
      </c>
      <c r="ME37" s="18">
        <v>3.4385665912812953</v>
      </c>
      <c r="MF37" s="18">
        <v>2.2666349703116966</v>
      </c>
      <c r="MG37" s="18">
        <v>1.2447815478009767</v>
      </c>
      <c r="MH37" s="18">
        <v>1.0017320804499221</v>
      </c>
      <c r="MI37" s="18">
        <v>9.3327143425143859</v>
      </c>
      <c r="MJ37" s="18">
        <v>7.0668400168137113</v>
      </c>
      <c r="MK37" s="18">
        <v>5.6828102402804941</v>
      </c>
      <c r="ML37" s="18">
        <v>4.0124811494263124</v>
      </c>
      <c r="MM37" s="18">
        <v>2.3943022925292832</v>
      </c>
      <c r="MN37" s="18">
        <v>1.2499717303965299</v>
      </c>
      <c r="MO37" s="18">
        <v>1.0000126254249304</v>
      </c>
      <c r="MP37" s="120"/>
      <c r="MQ37" s="120"/>
      <c r="MR37" s="120"/>
      <c r="MS37" s="120"/>
    </row>
    <row r="38" spans="1:357" s="4" customFormat="1" ht="13.8" x14ac:dyDescent="0.3">
      <c r="B38" s="5"/>
      <c r="C38" s="5"/>
      <c r="E38" s="5"/>
      <c r="M38" s="6"/>
      <c r="N38" s="6"/>
      <c r="O38" s="6"/>
      <c r="P38" s="6"/>
      <c r="Q38" s="6"/>
      <c r="R38" s="6"/>
      <c r="S38" s="7"/>
      <c r="T38" s="6"/>
      <c r="V38" s="94"/>
      <c r="W38" s="5"/>
      <c r="X38" s="127">
        <f t="shared" si="201"/>
        <v>14.025517307000007</v>
      </c>
      <c r="Y38" s="127">
        <v>10</v>
      </c>
      <c r="Z38" s="39">
        <f t="shared" si="2"/>
        <v>0.02</v>
      </c>
      <c r="AA38" s="39">
        <f t="shared" si="3"/>
        <v>10000000</v>
      </c>
      <c r="AB38" s="39">
        <f t="shared" si="4"/>
        <v>10000000</v>
      </c>
      <c r="AC38" s="98">
        <f t="shared" si="5"/>
        <v>3500000</v>
      </c>
      <c r="AD38" s="41">
        <f t="shared" si="6"/>
        <v>0.33</v>
      </c>
      <c r="AE38" s="41">
        <f t="shared" si="7"/>
        <v>0.33</v>
      </c>
      <c r="AF38" s="40">
        <f t="shared" si="8"/>
        <v>1.4999999999999999E-2</v>
      </c>
      <c r="AG38" s="39">
        <f t="shared" si="9"/>
        <v>10000000</v>
      </c>
      <c r="AH38" s="39">
        <f t="shared" si="10"/>
        <v>10000000</v>
      </c>
      <c r="AI38" s="98">
        <f t="shared" si="11"/>
        <v>3500000</v>
      </c>
      <c r="AJ38" s="41">
        <f t="shared" si="12"/>
        <v>0.33</v>
      </c>
      <c r="AK38" s="41">
        <f t="shared" si="13"/>
        <v>0.33</v>
      </c>
      <c r="AL38" s="41">
        <f t="shared" si="14"/>
        <v>0.15</v>
      </c>
      <c r="AM38" s="39">
        <f t="shared" si="15"/>
        <v>16000</v>
      </c>
      <c r="AN38" s="39">
        <f t="shared" si="16"/>
        <v>10000</v>
      </c>
      <c r="AO38" s="39">
        <f t="shared" si="17"/>
        <v>10000</v>
      </c>
      <c r="AP38" s="41">
        <f t="shared" si="18"/>
        <v>0.03</v>
      </c>
      <c r="AQ38" s="41">
        <f t="shared" si="19"/>
        <v>0.03</v>
      </c>
      <c r="AR38" s="4">
        <f t="shared" si="20"/>
        <v>0.16750000000000001</v>
      </c>
      <c r="AS38" s="11">
        <f t="shared" si="21"/>
        <v>1.4025517307000006</v>
      </c>
      <c r="AT38" s="13">
        <f t="shared" si="22"/>
        <v>2698.7110633727179</v>
      </c>
      <c r="AU38" s="17">
        <f t="shared" si="187"/>
        <v>0.14240255159723011</v>
      </c>
      <c r="AV38" s="11">
        <f t="shared" si="23"/>
        <v>0.5714285714285714</v>
      </c>
      <c r="AW38" s="10">
        <f t="shared" si="24"/>
        <v>1</v>
      </c>
      <c r="AX38" s="10">
        <f t="shared" si="25"/>
        <v>0.8911</v>
      </c>
      <c r="AY38" s="10">
        <f t="shared" si="26"/>
        <v>224441.70126809561</v>
      </c>
      <c r="AZ38" s="10">
        <f t="shared" si="188"/>
        <v>1</v>
      </c>
      <c r="BA38" s="10">
        <f t="shared" si="27"/>
        <v>0.31188500000000002</v>
      </c>
      <c r="BB38" s="10">
        <f t="shared" si="28"/>
        <v>0.95377000000000001</v>
      </c>
      <c r="BC38" s="10">
        <f t="shared" si="29"/>
        <v>0.99909999999999999</v>
      </c>
      <c r="BD38" s="10">
        <f t="shared" si="30"/>
        <v>0.8911</v>
      </c>
      <c r="BE38" s="10">
        <f t="shared" si="31"/>
        <v>168331.27595107173</v>
      </c>
      <c r="BF38" s="10">
        <f t="shared" si="32"/>
        <v>1</v>
      </c>
      <c r="BG38" s="10">
        <f t="shared" si="33"/>
        <v>0.31188500000000002</v>
      </c>
      <c r="BH38" s="10">
        <f t="shared" si="34"/>
        <v>0.95377000000000001</v>
      </c>
      <c r="BI38" s="120">
        <f t="shared" si="189"/>
        <v>10.491473905544359</v>
      </c>
      <c r="BJ38" s="120">
        <f t="shared" si="211"/>
        <v>2.6228684763860897</v>
      </c>
      <c r="BK38" s="120">
        <f t="shared" si="211"/>
        <v>1.1657193228382621</v>
      </c>
      <c r="BL38" s="120">
        <f t="shared" si="211"/>
        <v>0.65571711909652242</v>
      </c>
      <c r="BM38" s="120">
        <f t="shared" si="211"/>
        <v>0.41965895622177429</v>
      </c>
      <c r="BN38" s="120">
        <f t="shared" si="211"/>
        <v>0.29142983070956552</v>
      </c>
      <c r="BO38" s="120">
        <f t="shared" si="211"/>
        <v>0.21411171235804813</v>
      </c>
      <c r="BP38" s="120">
        <f t="shared" si="211"/>
        <v>0.1639292797741306</v>
      </c>
      <c r="BQ38" s="120">
        <f t="shared" si="211"/>
        <v>1.3333333333333333</v>
      </c>
      <c r="BR38" s="120">
        <f t="shared" si="211"/>
        <v>1.3333333333333333</v>
      </c>
      <c r="BS38" s="120">
        <f t="shared" si="211"/>
        <v>1.3333333333333333</v>
      </c>
      <c r="BT38" s="120">
        <f t="shared" si="211"/>
        <v>1.3333333333333333</v>
      </c>
      <c r="BU38" s="120">
        <f t="shared" si="211"/>
        <v>1.3333333333333333</v>
      </c>
      <c r="BV38" s="120">
        <f t="shared" si="211"/>
        <v>1.3333333333333333</v>
      </c>
      <c r="BW38" s="120">
        <f t="shared" si="211"/>
        <v>1.3333333333333333</v>
      </c>
      <c r="BX38" s="120">
        <f t="shared" si="211"/>
        <v>1.3333333333333333</v>
      </c>
      <c r="BY38" s="120">
        <f t="shared" si="211"/>
        <v>0.50834929213471736</v>
      </c>
      <c r="BZ38" s="120">
        <f t="shared" si="211"/>
        <v>2.0333971685388694</v>
      </c>
      <c r="CA38" s="120">
        <f t="shared" si="211"/>
        <v>4.575143629212457</v>
      </c>
      <c r="CB38" s="120">
        <f t="shared" si="211"/>
        <v>8.1335886741554777</v>
      </c>
      <c r="CC38" s="120">
        <f t="shared" si="211"/>
        <v>12.708732303367935</v>
      </c>
      <c r="CD38" s="120">
        <f t="shared" si="211"/>
        <v>18.300574516849828</v>
      </c>
      <c r="CE38" s="120">
        <f t="shared" si="211"/>
        <v>24.909115314601152</v>
      </c>
      <c r="CF38" s="120">
        <f t="shared" si="211"/>
        <v>32.534354696621911</v>
      </c>
      <c r="CG38" s="120">
        <f t="shared" si="190"/>
        <v>2.6228684763860897</v>
      </c>
      <c r="CH38" s="120">
        <f t="shared" si="190"/>
        <v>0.65571711909652242</v>
      </c>
      <c r="CI38" s="120">
        <f t="shared" si="190"/>
        <v>0.29142983070956552</v>
      </c>
      <c r="CJ38" s="120">
        <f t="shared" si="190"/>
        <v>0.1639292797741306</v>
      </c>
      <c r="CK38" s="120">
        <f t="shared" si="190"/>
        <v>0.10491473905544357</v>
      </c>
      <c r="CL38" s="120">
        <f t="shared" si="190"/>
        <v>7.285745767739138E-2</v>
      </c>
      <c r="CM38" s="120">
        <f t="shared" si="190"/>
        <v>5.3527928089512032E-2</v>
      </c>
      <c r="CN38" s="120">
        <f t="shared" si="190"/>
        <v>4.0982319943532651E-2</v>
      </c>
      <c r="CO38" s="94">
        <f t="shared" si="37"/>
        <v>5.0827424777788206</v>
      </c>
      <c r="CP38" s="94">
        <f t="shared" si="38"/>
        <v>7.0834299111152816</v>
      </c>
      <c r="CQ38" s="94">
        <f t="shared" si="39"/>
        <v>10.41790896667605</v>
      </c>
      <c r="CR38" s="94">
        <f t="shared" si="40"/>
        <v>15.086179644461126</v>
      </c>
      <c r="CS38" s="94">
        <f t="shared" si="41"/>
        <v>21.088241944470511</v>
      </c>
      <c r="CT38" s="94">
        <f t="shared" si="42"/>
        <v>28.424095866704203</v>
      </c>
      <c r="CU38" s="94">
        <f t="shared" si="43"/>
        <v>37.093741411162199</v>
      </c>
      <c r="CV38" s="94">
        <f t="shared" si="44"/>
        <v>47.097178577844502</v>
      </c>
      <c r="CW38" s="94">
        <f t="shared" si="45"/>
        <v>5.0827424777788206</v>
      </c>
      <c r="CX38" s="94">
        <f t="shared" si="46"/>
        <v>7.0834299111152816</v>
      </c>
      <c r="CY38" s="94">
        <f t="shared" si="47"/>
        <v>10.41790896667605</v>
      </c>
      <c r="CZ38" s="94">
        <f t="shared" si="48"/>
        <v>15.086179644461126</v>
      </c>
      <c r="DA38" s="94">
        <f t="shared" si="49"/>
        <v>21.088241944470511</v>
      </c>
      <c r="DB38" s="94">
        <f t="shared" si="50"/>
        <v>28.424095866704203</v>
      </c>
      <c r="DC38" s="94">
        <f t="shared" si="51"/>
        <v>37.093741411162199</v>
      </c>
      <c r="DD38" s="94">
        <f t="shared" si="52"/>
        <v>47.097178577844502</v>
      </c>
      <c r="DE38" s="11">
        <f t="shared" si="53"/>
        <v>13.543209864345743</v>
      </c>
      <c r="DF38" s="11">
        <f t="shared" si="54"/>
        <v>7.1996523115916258</v>
      </c>
      <c r="DG38" s="11">
        <f t="shared" si="55"/>
        <v>8.2842496187173857</v>
      </c>
      <c r="DH38" s="11">
        <f t="shared" si="56"/>
        <v>11.332692459918666</v>
      </c>
      <c r="DI38" s="11">
        <f t="shared" si="57"/>
        <v>15.671777926256375</v>
      </c>
      <c r="DJ38" s="11">
        <f t="shared" si="58"/>
        <v>21.135391014226059</v>
      </c>
      <c r="DK38" s="11">
        <f t="shared" si="59"/>
        <v>27.666613693625866</v>
      </c>
      <c r="DL38" s="11">
        <f t="shared" si="60"/>
        <v>35.241670643062704</v>
      </c>
      <c r="DM38" s="94">
        <f t="shared" si="61"/>
        <v>13.543209864345743</v>
      </c>
      <c r="DN38" s="94">
        <f t="shared" si="62"/>
        <v>7.1996523115916258</v>
      </c>
      <c r="DO38" s="94">
        <f t="shared" si="63"/>
        <v>8.2842496187173857</v>
      </c>
      <c r="DP38" s="94">
        <f t="shared" si="64"/>
        <v>11.332692459918666</v>
      </c>
      <c r="DQ38" s="94">
        <f t="shared" si="65"/>
        <v>15.671777926256375</v>
      </c>
      <c r="DR38" s="94">
        <f t="shared" si="66"/>
        <v>21.135391014226059</v>
      </c>
      <c r="DS38" s="94">
        <f t="shared" si="67"/>
        <v>27.666613693625866</v>
      </c>
      <c r="DT38" s="94">
        <f t="shared" si="68"/>
        <v>35.241670643062704</v>
      </c>
      <c r="DU38" s="94">
        <f t="shared" si="69"/>
        <v>9.3480280773441855</v>
      </c>
      <c r="DV38" s="94">
        <f t="shared" si="70"/>
        <v>6.7100808142232271</v>
      </c>
      <c r="DW38" s="94">
        <f t="shared" si="71"/>
        <v>7.1611069890671191</v>
      </c>
      <c r="DX38" s="94">
        <f t="shared" si="72"/>
        <v>8.4287917831045327</v>
      </c>
      <c r="DY38" s="94">
        <f t="shared" si="73"/>
        <v>10.233186010662848</v>
      </c>
      <c r="DZ38" s="94">
        <f t="shared" si="74"/>
        <v>12.505211301251414</v>
      </c>
      <c r="EA38" s="94">
        <f t="shared" si="75"/>
        <v>15.221198481737559</v>
      </c>
      <c r="EB38" s="94">
        <f t="shared" si="76"/>
        <v>18.371260663971036</v>
      </c>
      <c r="EC38" s="94">
        <f t="shared" si="77"/>
        <v>9.3480280773441855</v>
      </c>
      <c r="ED38" s="94">
        <f t="shared" si="78"/>
        <v>6.710080814223228</v>
      </c>
      <c r="EE38" s="94">
        <f t="shared" si="79"/>
        <v>7.1611069890671191</v>
      </c>
      <c r="EF38" s="94">
        <f t="shared" si="80"/>
        <v>8.4287917831045327</v>
      </c>
      <c r="EG38" s="94">
        <f t="shared" si="81"/>
        <v>10.233186010662848</v>
      </c>
      <c r="EH38" s="94">
        <f t="shared" si="82"/>
        <v>12.505211301251418</v>
      </c>
      <c r="EI38" s="94">
        <f t="shared" si="83"/>
        <v>15.221198481737561</v>
      </c>
      <c r="EJ38" s="94">
        <f t="shared" si="84"/>
        <v>18.371260663971036</v>
      </c>
      <c r="EK38" s="94">
        <f t="shared" si="85"/>
        <v>9.3480280773441855</v>
      </c>
      <c r="EL38" s="94">
        <f t="shared" si="86"/>
        <v>6.710080814223228</v>
      </c>
      <c r="EM38" s="94">
        <f t="shared" si="87"/>
        <v>7.1611069890671191</v>
      </c>
      <c r="EN38" s="94">
        <f t="shared" si="88"/>
        <v>8.4287917831045327</v>
      </c>
      <c r="EO38" s="94">
        <f t="shared" si="89"/>
        <v>10.233186010662848</v>
      </c>
      <c r="EP38" s="94">
        <f t="shared" si="90"/>
        <v>12.505211301251418</v>
      </c>
      <c r="EQ38" s="94">
        <f t="shared" si="91"/>
        <v>15.221198481737561</v>
      </c>
      <c r="ER38" s="94">
        <f t="shared" si="92"/>
        <v>18.371260663971036</v>
      </c>
      <c r="ES38" s="94">
        <f t="shared" si="93"/>
        <v>1</v>
      </c>
      <c r="ET38" s="94">
        <f t="shared" si="94"/>
        <v>1</v>
      </c>
      <c r="EU38" s="94">
        <f t="shared" si="95"/>
        <v>1</v>
      </c>
      <c r="EV38" s="94">
        <f t="shared" si="96"/>
        <v>1</v>
      </c>
      <c r="EW38" s="94">
        <f t="shared" si="97"/>
        <v>1</v>
      </c>
      <c r="EX38" s="94">
        <f t="shared" si="98"/>
        <v>1</v>
      </c>
      <c r="EY38" s="94">
        <f t="shared" si="99"/>
        <v>1</v>
      </c>
      <c r="EZ38" s="94">
        <f t="shared" si="100"/>
        <v>1</v>
      </c>
      <c r="FA38" s="94">
        <f t="shared" si="101"/>
        <v>1</v>
      </c>
      <c r="FB38" s="94">
        <f t="shared" si="102"/>
        <v>1</v>
      </c>
      <c r="FC38" s="94">
        <f t="shared" si="103"/>
        <v>1</v>
      </c>
      <c r="FD38" s="94">
        <f t="shared" si="104"/>
        <v>1</v>
      </c>
      <c r="FE38" s="94">
        <f t="shared" si="105"/>
        <v>1</v>
      </c>
      <c r="FF38" s="94">
        <f t="shared" si="106"/>
        <v>0.99999999999999978</v>
      </c>
      <c r="FG38" s="94">
        <f t="shared" si="107"/>
        <v>1</v>
      </c>
      <c r="FH38" s="94">
        <f t="shared" si="108"/>
        <v>1</v>
      </c>
      <c r="FI38" s="94">
        <f t="shared" si="109"/>
        <v>1</v>
      </c>
      <c r="FJ38" s="94">
        <f t="shared" si="110"/>
        <v>1</v>
      </c>
      <c r="FK38" s="94">
        <f t="shared" si="111"/>
        <v>1</v>
      </c>
      <c r="FL38" s="94">
        <f t="shared" si="112"/>
        <v>1</v>
      </c>
      <c r="FM38" s="94">
        <f t="shared" si="113"/>
        <v>1</v>
      </c>
      <c r="FN38" s="94">
        <f t="shared" si="114"/>
        <v>1</v>
      </c>
      <c r="FO38" s="94">
        <f t="shared" si="115"/>
        <v>1</v>
      </c>
      <c r="FP38" s="94">
        <f t="shared" si="116"/>
        <v>1</v>
      </c>
      <c r="FQ38" s="114">
        <f t="shared" si="117"/>
        <v>8.5642157816660092</v>
      </c>
      <c r="FR38" s="114">
        <f t="shared" si="118"/>
        <v>4.3373184135137608</v>
      </c>
      <c r="FS38" s="114">
        <f t="shared" si="119"/>
        <v>4.29373456484426</v>
      </c>
      <c r="FT38" s="114">
        <f t="shared" si="120"/>
        <v>4.7375428453601707</v>
      </c>
      <c r="FU38" s="114">
        <f t="shared" si="121"/>
        <v>5.1862518562913476</v>
      </c>
      <c r="FV38" s="114">
        <f t="shared" si="122"/>
        <v>5.5530792358504169</v>
      </c>
      <c r="FW38" s="114">
        <f t="shared" si="123"/>
        <v>5.8369886508246278</v>
      </c>
      <c r="FX38" s="114">
        <f t="shared" si="124"/>
        <v>6.054215567059722</v>
      </c>
      <c r="FY38" s="89"/>
      <c r="FZ38" s="89">
        <f t="shared" si="125"/>
        <v>4.29373456484426</v>
      </c>
      <c r="GB38" s="120">
        <f t="shared" si="202"/>
        <v>1.9671513572895671</v>
      </c>
      <c r="GC38" s="120">
        <f t="shared" si="202"/>
        <v>0.49178783932239178</v>
      </c>
      <c r="GD38" s="120">
        <f t="shared" si="202"/>
        <v>0.21857237303217411</v>
      </c>
      <c r="GE38" s="120">
        <f t="shared" si="202"/>
        <v>0.12294695983059795</v>
      </c>
      <c r="GF38" s="120">
        <f t="shared" si="202"/>
        <v>7.868605429158268E-2</v>
      </c>
      <c r="GG38" s="120">
        <f t="shared" si="202"/>
        <v>5.4643093258043528E-2</v>
      </c>
      <c r="GH38" s="120">
        <f t="shared" si="202"/>
        <v>4.0145946067134022E-2</v>
      </c>
      <c r="GI38" s="120">
        <f t="shared" si="202"/>
        <v>3.0736739957649487E-2</v>
      </c>
      <c r="GJ38" s="120">
        <v>1</v>
      </c>
      <c r="GK38" s="120">
        <v>1</v>
      </c>
      <c r="GL38" s="120">
        <v>1</v>
      </c>
      <c r="GM38" s="120">
        <v>1</v>
      </c>
      <c r="GN38" s="120">
        <v>1</v>
      </c>
      <c r="GO38" s="120">
        <v>1</v>
      </c>
      <c r="GP38" s="120">
        <v>1</v>
      </c>
      <c r="GQ38" s="120">
        <v>1</v>
      </c>
      <c r="GR38" s="120">
        <f t="shared" si="127"/>
        <v>0.50834929213471736</v>
      </c>
      <c r="GS38" s="120">
        <f t="shared" si="128"/>
        <v>2.0333971685388694</v>
      </c>
      <c r="GT38" s="120">
        <f t="shared" si="129"/>
        <v>4.575143629212457</v>
      </c>
      <c r="GU38" s="120">
        <f t="shared" si="130"/>
        <v>8.1335886741554777</v>
      </c>
      <c r="GV38" s="120">
        <f t="shared" si="131"/>
        <v>12.708732303367935</v>
      </c>
      <c r="GW38" s="120">
        <f t="shared" si="132"/>
        <v>18.300574516849828</v>
      </c>
      <c r="GX38" s="120">
        <f t="shared" si="133"/>
        <v>24.909115314601152</v>
      </c>
      <c r="GY38" s="120">
        <f t="shared" si="134"/>
        <v>32.534354696621911</v>
      </c>
      <c r="GZ38" s="120">
        <f t="shared" si="135"/>
        <v>1.9671513572895671</v>
      </c>
      <c r="HA38" s="120">
        <f t="shared" si="136"/>
        <v>0.49178783932239178</v>
      </c>
      <c r="HB38" s="120">
        <f t="shared" si="137"/>
        <v>0.21857237303217411</v>
      </c>
      <c r="HC38" s="120">
        <f t="shared" si="138"/>
        <v>0.12294695983059795</v>
      </c>
      <c r="HD38" s="120">
        <f t="shared" si="139"/>
        <v>7.868605429158268E-2</v>
      </c>
      <c r="HE38" s="120">
        <f t="shared" si="140"/>
        <v>5.4643093258043528E-2</v>
      </c>
      <c r="HF38" s="120">
        <f t="shared" si="141"/>
        <v>4.0145946067134022E-2</v>
      </c>
      <c r="HG38" s="120">
        <f t="shared" si="142"/>
        <v>3.0736739957649487E-2</v>
      </c>
      <c r="HI38" s="120">
        <f t="shared" si="203"/>
        <v>10.491473905544359</v>
      </c>
      <c r="HJ38" s="120">
        <f t="shared" si="203"/>
        <v>2.6228684763860897</v>
      </c>
      <c r="HK38" s="120">
        <f t="shared" si="203"/>
        <v>1.1657193228382621</v>
      </c>
      <c r="HL38" s="120">
        <f t="shared" si="203"/>
        <v>0.65571711909652242</v>
      </c>
      <c r="HM38" s="120">
        <f t="shared" si="203"/>
        <v>0.41965895622177429</v>
      </c>
      <c r="HN38" s="120">
        <f t="shared" si="203"/>
        <v>0.29142983070956552</v>
      </c>
      <c r="HO38" s="120">
        <f t="shared" si="203"/>
        <v>0.21411171235804813</v>
      </c>
      <c r="HP38" s="120">
        <f t="shared" si="203"/>
        <v>0.1639292797741306</v>
      </c>
      <c r="HQ38" s="120">
        <f t="shared" si="204"/>
        <v>1.3333333333333333</v>
      </c>
      <c r="HR38" s="120">
        <f t="shared" si="204"/>
        <v>1.3333333333333333</v>
      </c>
      <c r="HS38" s="120">
        <f t="shared" si="204"/>
        <v>1.3333333333333333</v>
      </c>
      <c r="HT38" s="120">
        <f t="shared" si="204"/>
        <v>1.3333333333333333</v>
      </c>
      <c r="HU38" s="120">
        <f t="shared" si="204"/>
        <v>1.3333333333333333</v>
      </c>
      <c r="HV38" s="120">
        <f t="shared" si="204"/>
        <v>1.3333333333333333</v>
      </c>
      <c r="HW38" s="120">
        <f t="shared" si="204"/>
        <v>1.3333333333333333</v>
      </c>
      <c r="HX38" s="120">
        <f t="shared" si="204"/>
        <v>1.3333333333333333</v>
      </c>
      <c r="HY38" s="120">
        <f t="shared" si="145"/>
        <v>0.50834929213471736</v>
      </c>
      <c r="HZ38" s="120">
        <f t="shared" si="146"/>
        <v>2.0333971685388694</v>
      </c>
      <c r="IA38" s="120">
        <f t="shared" si="147"/>
        <v>4.575143629212457</v>
      </c>
      <c r="IB38" s="120">
        <f t="shared" si="148"/>
        <v>8.1335886741554777</v>
      </c>
      <c r="IC38" s="120">
        <f t="shared" si="149"/>
        <v>12.708732303367935</v>
      </c>
      <c r="ID38" s="120">
        <f t="shared" si="150"/>
        <v>18.300574516849828</v>
      </c>
      <c r="IE38" s="120">
        <f t="shared" si="151"/>
        <v>24.909115314601152</v>
      </c>
      <c r="IF38" s="120">
        <f t="shared" si="152"/>
        <v>32.534354696621911</v>
      </c>
      <c r="IG38" s="120">
        <f t="shared" si="153"/>
        <v>2.6228684763860897</v>
      </c>
      <c r="IH38" s="120">
        <f t="shared" si="154"/>
        <v>0.65571711909652242</v>
      </c>
      <c r="II38" s="120">
        <f t="shared" si="155"/>
        <v>0.29142983070956552</v>
      </c>
      <c r="IJ38" s="120">
        <f t="shared" si="156"/>
        <v>0.1639292797741306</v>
      </c>
      <c r="IK38" s="120">
        <f t="shared" si="157"/>
        <v>0.10491473905544357</v>
      </c>
      <c r="IL38" s="120">
        <f t="shared" si="158"/>
        <v>7.285745767739138E-2</v>
      </c>
      <c r="IM38" s="120">
        <f t="shared" si="159"/>
        <v>5.3527928089512032E-2</v>
      </c>
      <c r="IN38" s="120">
        <f t="shared" si="160"/>
        <v>4.0982319943532651E-2</v>
      </c>
      <c r="IO38" s="10"/>
      <c r="IP38" s="120">
        <f t="shared" si="161"/>
        <v>1.4753635179671754</v>
      </c>
      <c r="IQ38" s="120">
        <f t="shared" si="205"/>
        <v>0.39343027145791343</v>
      </c>
      <c r="IR38" s="120">
        <f t="shared" si="205"/>
        <v>0.19671513572895671</v>
      </c>
      <c r="IS38" s="120">
        <f t="shared" si="205"/>
        <v>0.11571478572291571</v>
      </c>
      <c r="IT38" s="120">
        <f t="shared" si="205"/>
        <v>7.5659667588060267E-2</v>
      </c>
      <c r="IU38" s="120">
        <f t="shared" si="205"/>
        <v>5.3166252899718026E-2</v>
      </c>
      <c r="IV38" s="120">
        <f t="shared" si="205"/>
        <v>3.934302714579134E-2</v>
      </c>
      <c r="IW38" s="120">
        <f t="shared" si="205"/>
        <v>3.0263867035224108E-2</v>
      </c>
      <c r="IX38" s="120">
        <v>1</v>
      </c>
      <c r="IY38" s="120">
        <v>1</v>
      </c>
      <c r="IZ38" s="120">
        <v>1</v>
      </c>
      <c r="JA38" s="120">
        <v>1</v>
      </c>
      <c r="JB38" s="120">
        <v>1</v>
      </c>
      <c r="JC38" s="120">
        <v>1</v>
      </c>
      <c r="JD38" s="120">
        <v>1</v>
      </c>
      <c r="JE38" s="120">
        <v>1</v>
      </c>
      <c r="JF38" s="120">
        <f t="shared" si="163"/>
        <v>2.0333971685388694</v>
      </c>
      <c r="JG38" s="120">
        <f t="shared" si="206"/>
        <v>4.1684641955046819</v>
      </c>
      <c r="JH38" s="120">
        <f t="shared" si="206"/>
        <v>6.9135503730321561</v>
      </c>
      <c r="JI38" s="120">
        <f t="shared" si="206"/>
        <v>10.55572353667972</v>
      </c>
      <c r="JJ38" s="120">
        <f t="shared" si="206"/>
        <v>15.17227118063618</v>
      </c>
      <c r="JK38" s="120">
        <f t="shared" si="206"/>
        <v>20.787364297292633</v>
      </c>
      <c r="JL38" s="120">
        <f t="shared" si="206"/>
        <v>27.41019383190396</v>
      </c>
      <c r="JM38" s="120">
        <f t="shared" si="206"/>
        <v>35.044818123933361</v>
      </c>
      <c r="JN38" s="120">
        <f t="shared" si="165"/>
        <v>1.4753635179671754</v>
      </c>
      <c r="JO38" s="120">
        <f t="shared" si="166"/>
        <v>0.39343027145791343</v>
      </c>
      <c r="JP38" s="120">
        <f t="shared" si="167"/>
        <v>0.19671513572895671</v>
      </c>
      <c r="JQ38" s="120">
        <f t="shared" si="168"/>
        <v>0.11571478572291571</v>
      </c>
      <c r="JR38" s="120">
        <f t="shared" si="169"/>
        <v>7.5659667588060267E-2</v>
      </c>
      <c r="JS38" s="120">
        <f t="shared" si="170"/>
        <v>5.3166252899718026E-2</v>
      </c>
      <c r="JT38" s="120">
        <f t="shared" si="171"/>
        <v>3.934302714579134E-2</v>
      </c>
      <c r="JU38" s="120">
        <f t="shared" si="172"/>
        <v>3.0263867035224108E-2</v>
      </c>
      <c r="JW38" s="120">
        <f t="shared" si="173"/>
        <v>7.8686054291582685</v>
      </c>
      <c r="JX38" s="120">
        <f t="shared" si="207"/>
        <v>2.0982947811088715</v>
      </c>
      <c r="JY38" s="120">
        <f t="shared" si="207"/>
        <v>1.0491473905544357</v>
      </c>
      <c r="JZ38" s="120">
        <f t="shared" si="207"/>
        <v>0.61714552385555044</v>
      </c>
      <c r="KA38" s="120">
        <f t="shared" si="207"/>
        <v>0.40351822713632146</v>
      </c>
      <c r="KB38" s="120">
        <f t="shared" si="207"/>
        <v>0.28355334879849614</v>
      </c>
      <c r="KC38" s="120">
        <f t="shared" si="207"/>
        <v>0.20982947811088715</v>
      </c>
      <c r="KD38" s="120">
        <f t="shared" si="207"/>
        <v>0.1614072908545286</v>
      </c>
      <c r="KE38" s="120">
        <f t="shared" si="208"/>
        <v>1.3333333333333333</v>
      </c>
      <c r="KF38" s="120">
        <f t="shared" si="208"/>
        <v>1.3333333333333333</v>
      </c>
      <c r="KG38" s="120">
        <f t="shared" si="208"/>
        <v>1.3333333333333333</v>
      </c>
      <c r="KH38" s="120">
        <f t="shared" si="208"/>
        <v>1.3333333333333333</v>
      </c>
      <c r="KI38" s="120">
        <f t="shared" si="208"/>
        <v>1.3333333333333333</v>
      </c>
      <c r="KJ38" s="120">
        <f t="shared" si="208"/>
        <v>1.3333333333333333</v>
      </c>
      <c r="KK38" s="120">
        <f t="shared" si="208"/>
        <v>1.3333333333333333</v>
      </c>
      <c r="KL38" s="120">
        <f t="shared" si="208"/>
        <v>1.3333333333333333</v>
      </c>
      <c r="KM38" s="120">
        <f t="shared" si="176"/>
        <v>2.0333971685388694</v>
      </c>
      <c r="KN38" s="120">
        <f t="shared" si="209"/>
        <v>4.1684641955046819</v>
      </c>
      <c r="KO38" s="120">
        <f t="shared" si="209"/>
        <v>6.9135503730321561</v>
      </c>
      <c r="KP38" s="120">
        <f t="shared" si="209"/>
        <v>10.55572353667972</v>
      </c>
      <c r="KQ38" s="120">
        <f t="shared" si="209"/>
        <v>15.17227118063618</v>
      </c>
      <c r="KR38" s="120">
        <f t="shared" si="209"/>
        <v>20.787364297292633</v>
      </c>
      <c r="KS38" s="120">
        <f t="shared" si="209"/>
        <v>27.41019383190396</v>
      </c>
      <c r="KT38" s="120">
        <f t="shared" si="209"/>
        <v>35.044818123933361</v>
      </c>
      <c r="KU38" s="120">
        <f t="shared" si="178"/>
        <v>1.9671513572895671</v>
      </c>
      <c r="KV38" s="120">
        <f t="shared" si="179"/>
        <v>0.52457369527721787</v>
      </c>
      <c r="KW38" s="120">
        <f t="shared" si="180"/>
        <v>0.26228684763860893</v>
      </c>
      <c r="KX38" s="120">
        <f t="shared" si="181"/>
        <v>0.15428638096388761</v>
      </c>
      <c r="KY38" s="120">
        <f t="shared" si="182"/>
        <v>0.10087955678408037</v>
      </c>
      <c r="KZ38" s="120">
        <f t="shared" si="183"/>
        <v>7.0888337199624035E-2</v>
      </c>
      <c r="LA38" s="120">
        <f t="shared" si="184"/>
        <v>5.2457369527721787E-2</v>
      </c>
      <c r="LB38" s="120">
        <f t="shared" si="185"/>
        <v>4.0351822713632149E-2</v>
      </c>
      <c r="LD38" s="94">
        <v>1.4025517307000006</v>
      </c>
      <c r="LE38" s="18">
        <f t="shared" si="210"/>
        <v>7.3861833248376492</v>
      </c>
      <c r="LF38" s="18">
        <f t="shared" si="210"/>
        <v>5.9564807468341137</v>
      </c>
      <c r="LG38" s="18">
        <f t="shared" si="210"/>
        <v>4.9984051029355703</v>
      </c>
      <c r="LH38" s="18">
        <f t="shared" si="210"/>
        <v>3.6295444268981369</v>
      </c>
      <c r="LI38" s="18">
        <f t="shared" si="210"/>
        <v>2.3172549787490091</v>
      </c>
      <c r="LJ38" s="18">
        <f t="shared" si="210"/>
        <v>1.2513650279967428</v>
      </c>
      <c r="LK38" s="18">
        <f t="shared" si="210"/>
        <v>1.0038912838941239</v>
      </c>
      <c r="LL38" s="18"/>
      <c r="LM38" s="94">
        <v>1.4025517307000006</v>
      </c>
      <c r="LN38" s="18">
        <v>4.5249286755558051</v>
      </c>
      <c r="LO38" s="18">
        <v>3.9665355558534481</v>
      </c>
      <c r="LP38" s="18">
        <v>3.4999267356861083</v>
      </c>
      <c r="LQ38" s="18">
        <v>2.836008667267889</v>
      </c>
      <c r="LR38" s="18">
        <v>2.0545781408244936</v>
      </c>
      <c r="LS38" s="18">
        <v>1.2353542168572025</v>
      </c>
      <c r="LT38" s="18">
        <v>1.000923298055407</v>
      </c>
      <c r="LU38" s="18">
        <v>7.3861833248376492</v>
      </c>
      <c r="LV38" s="18">
        <v>5.9564807468341137</v>
      </c>
      <c r="LW38" s="18">
        <v>4.9984051029355703</v>
      </c>
      <c r="LX38" s="18">
        <v>3.6295444268981369</v>
      </c>
      <c r="LY38" s="18">
        <v>2.3172549787490091</v>
      </c>
      <c r="LZ38" s="18">
        <v>1.2513650279967428</v>
      </c>
      <c r="MA38" s="18">
        <v>1.0038912838941239</v>
      </c>
      <c r="MB38" s="18">
        <v>5.5575221725659381</v>
      </c>
      <c r="MC38" s="18">
        <v>4.9553220735627512</v>
      </c>
      <c r="MD38" s="18">
        <v>4.4534023431388521</v>
      </c>
      <c r="ME38" s="18">
        <v>3.3643893758862178</v>
      </c>
      <c r="MF38" s="18">
        <v>2.2489769913674804</v>
      </c>
      <c r="MG38" s="18">
        <v>1.2442950416304148</v>
      </c>
      <c r="MH38" s="18">
        <v>1.0017320804499221</v>
      </c>
      <c r="MI38" s="18">
        <v>8.9949145220328859</v>
      </c>
      <c r="MJ38" s="18">
        <v>6.9378392530224184</v>
      </c>
      <c r="MK38" s="18">
        <v>5.6440600293299292</v>
      </c>
      <c r="ML38" s="18">
        <v>3.9672085491253903</v>
      </c>
      <c r="MM38" s="18">
        <v>2.3892837526614197</v>
      </c>
      <c r="MN38" s="18">
        <v>1.2499717303965299</v>
      </c>
      <c r="MO38" s="18">
        <v>1.0000126254249304</v>
      </c>
      <c r="MP38" s="120"/>
      <c r="MQ38" s="120"/>
      <c r="MR38" s="120"/>
      <c r="MS38" s="120"/>
    </row>
    <row r="39" spans="1:357" s="4" customFormat="1" ht="13.8" x14ac:dyDescent="0.3">
      <c r="A39" s="5"/>
      <c r="B39" s="5"/>
      <c r="C39" s="5"/>
      <c r="G39" s="5"/>
      <c r="K39" s="5"/>
      <c r="M39" s="6"/>
      <c r="N39" s="6"/>
      <c r="O39" s="6"/>
      <c r="P39" s="6"/>
      <c r="Q39" s="6"/>
      <c r="R39" s="6"/>
      <c r="S39" s="7"/>
      <c r="T39" s="6"/>
      <c r="V39" s="94"/>
      <c r="W39" s="5"/>
      <c r="X39" s="127">
        <f t="shared" si="201"/>
        <v>15.007303518490009</v>
      </c>
      <c r="Y39" s="127">
        <v>10</v>
      </c>
      <c r="Z39" s="39">
        <f t="shared" si="2"/>
        <v>0.02</v>
      </c>
      <c r="AA39" s="39">
        <f t="shared" si="3"/>
        <v>10000000</v>
      </c>
      <c r="AB39" s="39">
        <f t="shared" si="4"/>
        <v>10000000</v>
      </c>
      <c r="AC39" s="98">
        <f t="shared" si="5"/>
        <v>3500000</v>
      </c>
      <c r="AD39" s="41">
        <f t="shared" si="6"/>
        <v>0.33</v>
      </c>
      <c r="AE39" s="41">
        <f t="shared" si="7"/>
        <v>0.33</v>
      </c>
      <c r="AF39" s="40">
        <f t="shared" si="8"/>
        <v>1.4999999999999999E-2</v>
      </c>
      <c r="AG39" s="39">
        <f t="shared" si="9"/>
        <v>10000000</v>
      </c>
      <c r="AH39" s="39">
        <f t="shared" si="10"/>
        <v>10000000</v>
      </c>
      <c r="AI39" s="98">
        <f t="shared" si="11"/>
        <v>3500000</v>
      </c>
      <c r="AJ39" s="41">
        <f t="shared" si="12"/>
        <v>0.33</v>
      </c>
      <c r="AK39" s="41">
        <f t="shared" si="13"/>
        <v>0.33</v>
      </c>
      <c r="AL39" s="41">
        <f t="shared" si="14"/>
        <v>0.15</v>
      </c>
      <c r="AM39" s="39">
        <f t="shared" si="15"/>
        <v>16000</v>
      </c>
      <c r="AN39" s="39">
        <f t="shared" si="16"/>
        <v>10000</v>
      </c>
      <c r="AO39" s="39">
        <f t="shared" si="17"/>
        <v>10000</v>
      </c>
      <c r="AP39" s="41">
        <f t="shared" si="18"/>
        <v>0.03</v>
      </c>
      <c r="AQ39" s="41">
        <f t="shared" si="19"/>
        <v>0.03</v>
      </c>
      <c r="AR39" s="4">
        <f t="shared" si="20"/>
        <v>0.16750000000000001</v>
      </c>
      <c r="AS39" s="11">
        <f t="shared" si="21"/>
        <v>1.5007303518490009</v>
      </c>
      <c r="AT39" s="13">
        <f t="shared" si="22"/>
        <v>2698.7110633727179</v>
      </c>
      <c r="AU39" s="17">
        <f t="shared" si="187"/>
        <v>0.14240255159723011</v>
      </c>
      <c r="AV39" s="11">
        <f t="shared" si="23"/>
        <v>0.5714285714285714</v>
      </c>
      <c r="AW39" s="10">
        <f t="shared" si="24"/>
        <v>1</v>
      </c>
      <c r="AX39" s="10">
        <f t="shared" si="25"/>
        <v>0.8911</v>
      </c>
      <c r="AY39" s="10">
        <f t="shared" si="26"/>
        <v>224441.70126809561</v>
      </c>
      <c r="AZ39" s="10">
        <f t="shared" si="188"/>
        <v>1</v>
      </c>
      <c r="BA39" s="10">
        <f t="shared" si="27"/>
        <v>0.31188500000000002</v>
      </c>
      <c r="BB39" s="10">
        <f t="shared" si="28"/>
        <v>0.95377000000000001</v>
      </c>
      <c r="BC39" s="10">
        <f t="shared" si="29"/>
        <v>0.99909999999999999</v>
      </c>
      <c r="BD39" s="10">
        <f t="shared" si="30"/>
        <v>0.8911</v>
      </c>
      <c r="BE39" s="10">
        <f t="shared" si="31"/>
        <v>168331.27595107173</v>
      </c>
      <c r="BF39" s="10">
        <f t="shared" si="32"/>
        <v>1</v>
      </c>
      <c r="BG39" s="10">
        <f t="shared" si="33"/>
        <v>0.31188500000000002</v>
      </c>
      <c r="BH39" s="10">
        <f t="shared" si="34"/>
        <v>0.95377000000000001</v>
      </c>
      <c r="BI39" s="120">
        <f t="shared" si="189"/>
        <v>12.011688474457738</v>
      </c>
      <c r="BJ39" s="120">
        <f t="shared" si="211"/>
        <v>3.0029221186144346</v>
      </c>
      <c r="BK39" s="120">
        <f t="shared" si="211"/>
        <v>1.3346320527175266</v>
      </c>
      <c r="BL39" s="120">
        <f t="shared" si="211"/>
        <v>0.75073052965360865</v>
      </c>
      <c r="BM39" s="120">
        <f t="shared" si="211"/>
        <v>0.48046753897830957</v>
      </c>
      <c r="BN39" s="120">
        <f t="shared" si="211"/>
        <v>0.33365801317938165</v>
      </c>
      <c r="BO39" s="120">
        <f t="shared" si="211"/>
        <v>0.24513649947872937</v>
      </c>
      <c r="BP39" s="120">
        <f t="shared" si="211"/>
        <v>0.18768263241340216</v>
      </c>
      <c r="BQ39" s="120">
        <f t="shared" si="211"/>
        <v>1.3333333333333333</v>
      </c>
      <c r="BR39" s="120">
        <f t="shared" si="211"/>
        <v>1.3333333333333333</v>
      </c>
      <c r="BS39" s="120">
        <f t="shared" si="211"/>
        <v>1.3333333333333333</v>
      </c>
      <c r="BT39" s="120">
        <f t="shared" si="211"/>
        <v>1.3333333333333333</v>
      </c>
      <c r="BU39" s="120">
        <f t="shared" si="211"/>
        <v>1.3333333333333333</v>
      </c>
      <c r="BV39" s="120">
        <f t="shared" si="211"/>
        <v>1.3333333333333333</v>
      </c>
      <c r="BW39" s="120">
        <f t="shared" si="211"/>
        <v>1.3333333333333333</v>
      </c>
      <c r="BX39" s="120">
        <f t="shared" si="211"/>
        <v>1.3333333333333333</v>
      </c>
      <c r="BY39" s="120">
        <f t="shared" si="211"/>
        <v>0.44401195924073478</v>
      </c>
      <c r="BZ39" s="120">
        <f t="shared" si="211"/>
        <v>1.7760478369629391</v>
      </c>
      <c r="CA39" s="120">
        <f t="shared" si="211"/>
        <v>3.9961076331666132</v>
      </c>
      <c r="CB39" s="120">
        <f t="shared" si="211"/>
        <v>7.1041913478517564</v>
      </c>
      <c r="CC39" s="120">
        <f t="shared" si="211"/>
        <v>11.100298981018369</v>
      </c>
      <c r="CD39" s="120">
        <f t="shared" si="211"/>
        <v>15.984430532666453</v>
      </c>
      <c r="CE39" s="120">
        <f t="shared" si="211"/>
        <v>21.756586002796006</v>
      </c>
      <c r="CF39" s="120">
        <f t="shared" si="211"/>
        <v>28.416765391407026</v>
      </c>
      <c r="CG39" s="120">
        <f t="shared" si="190"/>
        <v>3.0029221186144346</v>
      </c>
      <c r="CH39" s="120">
        <f t="shared" si="190"/>
        <v>0.75073052965360865</v>
      </c>
      <c r="CI39" s="120">
        <f t="shared" si="190"/>
        <v>0.33365801317938165</v>
      </c>
      <c r="CJ39" s="120">
        <f t="shared" si="190"/>
        <v>0.18768263241340216</v>
      </c>
      <c r="CK39" s="120">
        <f t="shared" si="190"/>
        <v>0.12011688474457739</v>
      </c>
      <c r="CL39" s="120">
        <f t="shared" si="190"/>
        <v>8.3414503294845413E-2</v>
      </c>
      <c r="CM39" s="120">
        <f t="shared" si="190"/>
        <v>6.1284124869682342E-2</v>
      </c>
      <c r="CN39" s="120">
        <f t="shared" si="190"/>
        <v>4.692065810335054E-2</v>
      </c>
      <c r="CO39" s="94">
        <f t="shared" si="37"/>
        <v>4.9983392958151978</v>
      </c>
      <c r="CP39" s="94">
        <f t="shared" si="38"/>
        <v>6.745817183260792</v>
      </c>
      <c r="CQ39" s="94">
        <f t="shared" si="39"/>
        <v>9.658280329003448</v>
      </c>
      <c r="CR39" s="94">
        <f t="shared" si="40"/>
        <v>13.735728733043167</v>
      </c>
      <c r="CS39" s="94">
        <f t="shared" si="41"/>
        <v>18.97816239537995</v>
      </c>
      <c r="CT39" s="94">
        <f t="shared" si="42"/>
        <v>25.385581316013795</v>
      </c>
      <c r="CU39" s="94">
        <f t="shared" si="43"/>
        <v>32.957985494944708</v>
      </c>
      <c r="CV39" s="94">
        <f t="shared" si="44"/>
        <v>41.695374932172669</v>
      </c>
      <c r="CW39" s="94">
        <f t="shared" si="45"/>
        <v>4.9983392958151978</v>
      </c>
      <c r="CX39" s="94">
        <f t="shared" si="46"/>
        <v>6.745817183260792</v>
      </c>
      <c r="CY39" s="94">
        <f t="shared" si="47"/>
        <v>9.658280329003448</v>
      </c>
      <c r="CZ39" s="94">
        <f t="shared" si="48"/>
        <v>13.735728733043167</v>
      </c>
      <c r="DA39" s="94">
        <f t="shared" si="49"/>
        <v>18.97816239537995</v>
      </c>
      <c r="DB39" s="94">
        <f t="shared" si="50"/>
        <v>25.385581316013795</v>
      </c>
      <c r="DC39" s="94">
        <f t="shared" si="51"/>
        <v>32.957985494944708</v>
      </c>
      <c r="DD39" s="94">
        <f t="shared" si="52"/>
        <v>41.695374932172669</v>
      </c>
      <c r="DE39" s="11">
        <f t="shared" si="53"/>
        <v>14.99908710036514</v>
      </c>
      <c r="DF39" s="11">
        <f t="shared" si="54"/>
        <v>7.3223566222440404</v>
      </c>
      <c r="DG39" s="11">
        <f t="shared" si="55"/>
        <v>7.8741263525508067</v>
      </c>
      <c r="DH39" s="11">
        <f t="shared" si="56"/>
        <v>10.398308544172032</v>
      </c>
      <c r="DI39" s="11">
        <f t="shared" si="57"/>
        <v>14.124153186663346</v>
      </c>
      <c r="DJ39" s="11">
        <f t="shared" si="58"/>
        <v>18.861475212512502</v>
      </c>
      <c r="DK39" s="11">
        <f t="shared" si="59"/>
        <v>24.545109168941401</v>
      </c>
      <c r="DL39" s="11">
        <f t="shared" si="60"/>
        <v>31.147834690487095</v>
      </c>
      <c r="DM39" s="94">
        <f t="shared" si="61"/>
        <v>14.99908710036514</v>
      </c>
      <c r="DN39" s="94">
        <f t="shared" si="62"/>
        <v>7.3223566222440404</v>
      </c>
      <c r="DO39" s="94">
        <f t="shared" si="63"/>
        <v>7.8741263525508067</v>
      </c>
      <c r="DP39" s="94">
        <f t="shared" si="64"/>
        <v>10.398308544172032</v>
      </c>
      <c r="DQ39" s="94">
        <f t="shared" si="65"/>
        <v>14.124153186663346</v>
      </c>
      <c r="DR39" s="94">
        <f t="shared" si="66"/>
        <v>18.861475212512502</v>
      </c>
      <c r="DS39" s="94">
        <f t="shared" si="67"/>
        <v>24.545109168941401</v>
      </c>
      <c r="DT39" s="94">
        <f t="shared" si="68"/>
        <v>31.147834690487095</v>
      </c>
      <c r="DU39" s="94">
        <f t="shared" si="69"/>
        <v>9.9534497730187308</v>
      </c>
      <c r="DV39" s="94">
        <f t="shared" si="70"/>
        <v>6.7611069927936658</v>
      </c>
      <c r="DW39" s="94">
        <f t="shared" si="71"/>
        <v>6.9905585959093006</v>
      </c>
      <c r="DX39" s="94">
        <f t="shared" si="72"/>
        <v>8.0402313463543464</v>
      </c>
      <c r="DY39" s="94">
        <f t="shared" si="73"/>
        <v>9.5896114214522186</v>
      </c>
      <c r="DZ39" s="94">
        <f t="shared" si="74"/>
        <v>11.559610994828173</v>
      </c>
      <c r="EA39" s="94">
        <f t="shared" si="75"/>
        <v>13.923131230162607</v>
      </c>
      <c r="EB39" s="94">
        <f t="shared" si="76"/>
        <v>16.66885262921231</v>
      </c>
      <c r="EC39" s="94">
        <f t="shared" si="77"/>
        <v>9.9534497730187308</v>
      </c>
      <c r="ED39" s="94">
        <f t="shared" si="78"/>
        <v>6.7611069927936658</v>
      </c>
      <c r="EE39" s="94">
        <f t="shared" si="79"/>
        <v>6.9905585959093006</v>
      </c>
      <c r="EF39" s="94">
        <f t="shared" si="80"/>
        <v>8.0402313463543482</v>
      </c>
      <c r="EG39" s="94">
        <f t="shared" si="81"/>
        <v>9.5896114214522186</v>
      </c>
      <c r="EH39" s="94">
        <f t="shared" si="82"/>
        <v>11.559610994828173</v>
      </c>
      <c r="EI39" s="94">
        <f t="shared" si="83"/>
        <v>13.92313123016261</v>
      </c>
      <c r="EJ39" s="94">
        <f t="shared" si="84"/>
        <v>16.668852629212314</v>
      </c>
      <c r="EK39" s="94">
        <f t="shared" si="85"/>
        <v>9.9534497730187308</v>
      </c>
      <c r="EL39" s="94">
        <f t="shared" si="86"/>
        <v>6.7611069927936658</v>
      </c>
      <c r="EM39" s="94">
        <f t="shared" si="87"/>
        <v>6.9905585959093006</v>
      </c>
      <c r="EN39" s="94">
        <f t="shared" si="88"/>
        <v>8.0402313463543482</v>
      </c>
      <c r="EO39" s="94">
        <f t="shared" si="89"/>
        <v>9.5896114214522186</v>
      </c>
      <c r="EP39" s="94">
        <f t="shared" si="90"/>
        <v>11.559610994828173</v>
      </c>
      <c r="EQ39" s="94">
        <f t="shared" si="91"/>
        <v>13.92313123016261</v>
      </c>
      <c r="ER39" s="94">
        <f t="shared" si="92"/>
        <v>16.668852629212314</v>
      </c>
      <c r="ES39" s="94">
        <f t="shared" si="93"/>
        <v>1</v>
      </c>
      <c r="ET39" s="94">
        <f t="shared" si="94"/>
        <v>1</v>
      </c>
      <c r="EU39" s="94">
        <f t="shared" si="95"/>
        <v>1</v>
      </c>
      <c r="EV39" s="94">
        <f t="shared" si="96"/>
        <v>1</v>
      </c>
      <c r="EW39" s="94">
        <f t="shared" si="97"/>
        <v>1</v>
      </c>
      <c r="EX39" s="94">
        <f t="shared" si="98"/>
        <v>1</v>
      </c>
      <c r="EY39" s="94">
        <f t="shared" si="99"/>
        <v>1</v>
      </c>
      <c r="EZ39" s="94">
        <f t="shared" si="100"/>
        <v>1</v>
      </c>
      <c r="FA39" s="94">
        <f t="shared" si="101"/>
        <v>1</v>
      </c>
      <c r="FB39" s="94">
        <f t="shared" si="102"/>
        <v>1</v>
      </c>
      <c r="FC39" s="94">
        <f t="shared" si="103"/>
        <v>1</v>
      </c>
      <c r="FD39" s="94">
        <f t="shared" si="104"/>
        <v>0.99999999999999978</v>
      </c>
      <c r="FE39" s="94">
        <f t="shared" si="105"/>
        <v>1</v>
      </c>
      <c r="FF39" s="94">
        <f t="shared" si="106"/>
        <v>1</v>
      </c>
      <c r="FG39" s="94">
        <f t="shared" si="107"/>
        <v>0.99999999999999978</v>
      </c>
      <c r="FH39" s="94">
        <f t="shared" si="108"/>
        <v>0.99999999999999978</v>
      </c>
      <c r="FI39" s="94">
        <f t="shared" si="109"/>
        <v>1</v>
      </c>
      <c r="FJ39" s="94">
        <f t="shared" si="110"/>
        <v>1</v>
      </c>
      <c r="FK39" s="94">
        <f t="shared" si="111"/>
        <v>1</v>
      </c>
      <c r="FL39" s="94">
        <f t="shared" si="112"/>
        <v>1</v>
      </c>
      <c r="FM39" s="94">
        <f t="shared" si="113"/>
        <v>1</v>
      </c>
      <c r="FN39" s="94">
        <f t="shared" si="114"/>
        <v>1</v>
      </c>
      <c r="FO39" s="94">
        <f t="shared" si="115"/>
        <v>1</v>
      </c>
      <c r="FP39" s="94">
        <f t="shared" si="116"/>
        <v>1</v>
      </c>
      <c r="FQ39" s="114">
        <f t="shared" si="117"/>
        <v>9.4932962559034486</v>
      </c>
      <c r="FR39" s="114">
        <f t="shared" si="118"/>
        <v>4.4640786010775368</v>
      </c>
      <c r="FS39" s="114">
        <f t="shared" si="119"/>
        <v>4.2329166321896734</v>
      </c>
      <c r="FT39" s="114">
        <f t="shared" si="120"/>
        <v>4.6130692850171977</v>
      </c>
      <c r="FU39" s="114">
        <f t="shared" si="121"/>
        <v>5.0471888258682336</v>
      </c>
      <c r="FV39" s="114">
        <f t="shared" si="122"/>
        <v>5.419644463199961</v>
      </c>
      <c r="FW39" s="114">
        <f t="shared" si="123"/>
        <v>5.7163215284904512</v>
      </c>
      <c r="FX39" s="114">
        <f t="shared" si="124"/>
        <v>5.9477706939655466</v>
      </c>
      <c r="FY39" s="89"/>
      <c r="FZ39" s="89">
        <f t="shared" si="125"/>
        <v>4.2329166321896734</v>
      </c>
      <c r="GB39" s="120">
        <f t="shared" si="202"/>
        <v>2.2521915889608262</v>
      </c>
      <c r="GC39" s="120">
        <f t="shared" si="202"/>
        <v>0.56304789724020654</v>
      </c>
      <c r="GD39" s="120">
        <f t="shared" si="202"/>
        <v>0.25024350988453625</v>
      </c>
      <c r="GE39" s="120">
        <f t="shared" si="202"/>
        <v>0.14076197431005164</v>
      </c>
      <c r="GF39" s="120">
        <f t="shared" si="202"/>
        <v>9.0087663558433048E-2</v>
      </c>
      <c r="GG39" s="120">
        <f t="shared" si="202"/>
        <v>6.2560877471134063E-2</v>
      </c>
      <c r="GH39" s="120">
        <f t="shared" si="202"/>
        <v>4.5963093652261755E-2</v>
      </c>
      <c r="GI39" s="120">
        <f t="shared" si="202"/>
        <v>3.5190493577512909E-2</v>
      </c>
      <c r="GJ39" s="120">
        <v>1</v>
      </c>
      <c r="GK39" s="120">
        <v>1</v>
      </c>
      <c r="GL39" s="120">
        <v>1</v>
      </c>
      <c r="GM39" s="120">
        <v>1</v>
      </c>
      <c r="GN39" s="120">
        <v>1</v>
      </c>
      <c r="GO39" s="120">
        <v>1</v>
      </c>
      <c r="GP39" s="120">
        <v>1</v>
      </c>
      <c r="GQ39" s="120">
        <v>1</v>
      </c>
      <c r="GR39" s="120">
        <f t="shared" si="127"/>
        <v>0.44401195924073478</v>
      </c>
      <c r="GS39" s="120">
        <f t="shared" si="128"/>
        <v>1.7760478369629391</v>
      </c>
      <c r="GT39" s="120">
        <f t="shared" si="129"/>
        <v>3.9961076331666132</v>
      </c>
      <c r="GU39" s="120">
        <f t="shared" si="130"/>
        <v>7.1041913478517564</v>
      </c>
      <c r="GV39" s="120">
        <f t="shared" si="131"/>
        <v>11.100298981018369</v>
      </c>
      <c r="GW39" s="120">
        <f t="shared" si="132"/>
        <v>15.984430532666453</v>
      </c>
      <c r="GX39" s="120">
        <f t="shared" si="133"/>
        <v>21.756586002796006</v>
      </c>
      <c r="GY39" s="120">
        <f t="shared" si="134"/>
        <v>28.416765391407026</v>
      </c>
      <c r="GZ39" s="120">
        <f t="shared" si="135"/>
        <v>2.2521915889608262</v>
      </c>
      <c r="HA39" s="120">
        <f t="shared" si="136"/>
        <v>0.56304789724020654</v>
      </c>
      <c r="HB39" s="120">
        <f t="shared" si="137"/>
        <v>0.25024350988453625</v>
      </c>
      <c r="HC39" s="120">
        <f t="shared" si="138"/>
        <v>0.14076197431005164</v>
      </c>
      <c r="HD39" s="120">
        <f t="shared" si="139"/>
        <v>9.0087663558433048E-2</v>
      </c>
      <c r="HE39" s="120">
        <f t="shared" si="140"/>
        <v>6.2560877471134063E-2</v>
      </c>
      <c r="HF39" s="120">
        <f t="shared" si="141"/>
        <v>4.5963093652261755E-2</v>
      </c>
      <c r="HG39" s="120">
        <f t="shared" si="142"/>
        <v>3.5190493577512909E-2</v>
      </c>
      <c r="HI39" s="120">
        <f t="shared" si="203"/>
        <v>12.011688474457738</v>
      </c>
      <c r="HJ39" s="120">
        <f t="shared" si="203"/>
        <v>3.0029221186144346</v>
      </c>
      <c r="HK39" s="120">
        <f t="shared" si="203"/>
        <v>1.3346320527175266</v>
      </c>
      <c r="HL39" s="120">
        <f t="shared" si="203"/>
        <v>0.75073052965360865</v>
      </c>
      <c r="HM39" s="120">
        <f t="shared" si="203"/>
        <v>0.48046753897830957</v>
      </c>
      <c r="HN39" s="120">
        <f t="shared" si="203"/>
        <v>0.33365801317938165</v>
      </c>
      <c r="HO39" s="120">
        <f t="shared" si="203"/>
        <v>0.24513649947872937</v>
      </c>
      <c r="HP39" s="120">
        <f t="shared" si="203"/>
        <v>0.18768263241340216</v>
      </c>
      <c r="HQ39" s="120">
        <f t="shared" si="204"/>
        <v>1.3333333333333333</v>
      </c>
      <c r="HR39" s="120">
        <f t="shared" si="204"/>
        <v>1.3333333333333333</v>
      </c>
      <c r="HS39" s="120">
        <f t="shared" si="204"/>
        <v>1.3333333333333333</v>
      </c>
      <c r="HT39" s="120">
        <f t="shared" si="204"/>
        <v>1.3333333333333333</v>
      </c>
      <c r="HU39" s="120">
        <f t="shared" si="204"/>
        <v>1.3333333333333333</v>
      </c>
      <c r="HV39" s="120">
        <f t="shared" si="204"/>
        <v>1.3333333333333333</v>
      </c>
      <c r="HW39" s="120">
        <f t="shared" si="204"/>
        <v>1.3333333333333333</v>
      </c>
      <c r="HX39" s="120">
        <f t="shared" si="204"/>
        <v>1.3333333333333333</v>
      </c>
      <c r="HY39" s="120">
        <f t="shared" si="145"/>
        <v>0.44401195924073478</v>
      </c>
      <c r="HZ39" s="120">
        <f t="shared" si="146"/>
        <v>1.7760478369629391</v>
      </c>
      <c r="IA39" s="120">
        <f t="shared" si="147"/>
        <v>3.9961076331666132</v>
      </c>
      <c r="IB39" s="120">
        <f t="shared" si="148"/>
        <v>7.1041913478517564</v>
      </c>
      <c r="IC39" s="120">
        <f t="shared" si="149"/>
        <v>11.100298981018369</v>
      </c>
      <c r="ID39" s="120">
        <f t="shared" si="150"/>
        <v>15.984430532666453</v>
      </c>
      <c r="IE39" s="120">
        <f t="shared" si="151"/>
        <v>21.756586002796006</v>
      </c>
      <c r="IF39" s="120">
        <f t="shared" si="152"/>
        <v>28.416765391407026</v>
      </c>
      <c r="IG39" s="120">
        <f t="shared" si="153"/>
        <v>3.0029221186144346</v>
      </c>
      <c r="IH39" s="120">
        <f t="shared" si="154"/>
        <v>0.75073052965360865</v>
      </c>
      <c r="II39" s="120">
        <f t="shared" si="155"/>
        <v>0.33365801317938165</v>
      </c>
      <c r="IJ39" s="120">
        <f t="shared" si="156"/>
        <v>0.18768263241340216</v>
      </c>
      <c r="IK39" s="120">
        <f t="shared" si="157"/>
        <v>0.12011688474457739</v>
      </c>
      <c r="IL39" s="120">
        <f t="shared" si="158"/>
        <v>8.3414503294845413E-2</v>
      </c>
      <c r="IM39" s="120">
        <f t="shared" si="159"/>
        <v>6.1284124869682342E-2</v>
      </c>
      <c r="IN39" s="120">
        <f t="shared" si="160"/>
        <v>4.692065810335054E-2</v>
      </c>
      <c r="IO39" s="11"/>
      <c r="IP39" s="120">
        <f t="shared" si="161"/>
        <v>1.6891436917206195</v>
      </c>
      <c r="IQ39" s="120">
        <f t="shared" si="205"/>
        <v>0.4504383177921652</v>
      </c>
      <c r="IR39" s="120">
        <f t="shared" si="205"/>
        <v>0.2252191588960826</v>
      </c>
      <c r="IS39" s="120">
        <f t="shared" si="205"/>
        <v>0.13248185817416624</v>
      </c>
      <c r="IT39" s="120">
        <f t="shared" si="205"/>
        <v>8.6622753421570234E-2</v>
      </c>
      <c r="IU39" s="120">
        <f t="shared" si="205"/>
        <v>6.0870042944887189E-2</v>
      </c>
      <c r="IV39" s="120">
        <f t="shared" si="205"/>
        <v>4.5043831779216524E-2</v>
      </c>
      <c r="IW39" s="120">
        <f t="shared" si="205"/>
        <v>3.4649101368628095E-2</v>
      </c>
      <c r="IX39" s="120">
        <v>1</v>
      </c>
      <c r="IY39" s="120">
        <v>1</v>
      </c>
      <c r="IZ39" s="120">
        <v>1</v>
      </c>
      <c r="JA39" s="120">
        <v>1</v>
      </c>
      <c r="JB39" s="120">
        <v>1</v>
      </c>
      <c r="JC39" s="120">
        <v>1</v>
      </c>
      <c r="JD39" s="120">
        <v>1</v>
      </c>
      <c r="JE39" s="120">
        <v>1</v>
      </c>
      <c r="JF39" s="120">
        <f t="shared" si="163"/>
        <v>1.7760478369629391</v>
      </c>
      <c r="JG39" s="120">
        <f t="shared" si="206"/>
        <v>3.6408980657740249</v>
      </c>
      <c r="JH39" s="120">
        <f t="shared" si="206"/>
        <v>6.0385626456739931</v>
      </c>
      <c r="JI39" s="120">
        <f t="shared" si="206"/>
        <v>9.2197777418811402</v>
      </c>
      <c r="JJ39" s="120">
        <f t="shared" si="206"/>
        <v>13.252049245031161</v>
      </c>
      <c r="JK39" s="120">
        <f t="shared" si="206"/>
        <v>18.156489035979238</v>
      </c>
      <c r="JL39" s="120">
        <f t="shared" si="206"/>
        <v>23.941124842260422</v>
      </c>
      <c r="JM39" s="120">
        <f t="shared" si="206"/>
        <v>30.609501374734347</v>
      </c>
      <c r="JN39" s="120">
        <f t="shared" si="165"/>
        <v>1.6891436917206195</v>
      </c>
      <c r="JO39" s="120">
        <f t="shared" si="166"/>
        <v>0.4504383177921652</v>
      </c>
      <c r="JP39" s="120">
        <f t="shared" si="167"/>
        <v>0.2252191588960826</v>
      </c>
      <c r="JQ39" s="120">
        <f t="shared" si="168"/>
        <v>0.13248185817416624</v>
      </c>
      <c r="JR39" s="120">
        <f t="shared" si="169"/>
        <v>8.6622753421570234E-2</v>
      </c>
      <c r="JS39" s="120">
        <f t="shared" si="170"/>
        <v>6.0870042944887189E-2</v>
      </c>
      <c r="JT39" s="120">
        <f t="shared" si="171"/>
        <v>4.5043831779216524E-2</v>
      </c>
      <c r="JU39" s="120">
        <f t="shared" si="172"/>
        <v>3.4649101368628095E-2</v>
      </c>
      <c r="JW39" s="120">
        <f t="shared" si="173"/>
        <v>9.0087663558433047</v>
      </c>
      <c r="JX39" s="120">
        <f t="shared" si="207"/>
        <v>2.4023376948915476</v>
      </c>
      <c r="JY39" s="120">
        <f t="shared" si="207"/>
        <v>1.2011688474457738</v>
      </c>
      <c r="JZ39" s="120">
        <f t="shared" si="207"/>
        <v>0.70656991026221994</v>
      </c>
      <c r="KA39" s="120">
        <f t="shared" si="207"/>
        <v>0.4619880182483746</v>
      </c>
      <c r="KB39" s="120">
        <f t="shared" si="207"/>
        <v>0.32464022903939832</v>
      </c>
      <c r="KC39" s="120">
        <f t="shared" si="207"/>
        <v>0.24023376948915479</v>
      </c>
      <c r="KD39" s="120">
        <f t="shared" si="207"/>
        <v>0.18479520729934984</v>
      </c>
      <c r="KE39" s="120">
        <f t="shared" si="208"/>
        <v>1.3333333333333333</v>
      </c>
      <c r="KF39" s="120">
        <f t="shared" si="208"/>
        <v>1.3333333333333333</v>
      </c>
      <c r="KG39" s="120">
        <f t="shared" si="208"/>
        <v>1.3333333333333333</v>
      </c>
      <c r="KH39" s="120">
        <f t="shared" si="208"/>
        <v>1.3333333333333333</v>
      </c>
      <c r="KI39" s="120">
        <f t="shared" si="208"/>
        <v>1.3333333333333333</v>
      </c>
      <c r="KJ39" s="120">
        <f t="shared" si="208"/>
        <v>1.3333333333333333</v>
      </c>
      <c r="KK39" s="120">
        <f t="shared" si="208"/>
        <v>1.3333333333333333</v>
      </c>
      <c r="KL39" s="120">
        <f t="shared" si="208"/>
        <v>1.3333333333333333</v>
      </c>
      <c r="KM39" s="120">
        <f t="shared" si="176"/>
        <v>1.7760478369629391</v>
      </c>
      <c r="KN39" s="120">
        <f t="shared" si="209"/>
        <v>3.6408980657740249</v>
      </c>
      <c r="KO39" s="120">
        <f t="shared" si="209"/>
        <v>6.0385626456739931</v>
      </c>
      <c r="KP39" s="120">
        <f t="shared" si="209"/>
        <v>9.2197777418811402</v>
      </c>
      <c r="KQ39" s="120">
        <f t="shared" si="209"/>
        <v>13.252049245031161</v>
      </c>
      <c r="KR39" s="120">
        <f t="shared" si="209"/>
        <v>18.156489035979238</v>
      </c>
      <c r="KS39" s="120">
        <f t="shared" si="209"/>
        <v>23.941124842260422</v>
      </c>
      <c r="KT39" s="120">
        <f t="shared" si="209"/>
        <v>30.609501374734347</v>
      </c>
      <c r="KU39" s="120">
        <f t="shared" si="178"/>
        <v>2.2521915889608262</v>
      </c>
      <c r="KV39" s="120">
        <f t="shared" si="179"/>
        <v>0.6005844237228869</v>
      </c>
      <c r="KW39" s="120">
        <f t="shared" si="180"/>
        <v>0.30029221186144345</v>
      </c>
      <c r="KX39" s="120">
        <f t="shared" si="181"/>
        <v>0.17664247756555498</v>
      </c>
      <c r="KY39" s="120">
        <f t="shared" si="182"/>
        <v>0.11549700456209365</v>
      </c>
      <c r="KZ39" s="120">
        <f t="shared" si="183"/>
        <v>8.116005725984958E-2</v>
      </c>
      <c r="LA39" s="120">
        <f t="shared" si="184"/>
        <v>6.0058442372288696E-2</v>
      </c>
      <c r="LB39" s="120">
        <f t="shared" si="185"/>
        <v>4.619880182483746E-2</v>
      </c>
      <c r="LD39" s="94">
        <v>1.5007303518490009</v>
      </c>
      <c r="LE39" s="18">
        <f t="shared" si="210"/>
        <v>7.5089398052905878</v>
      </c>
      <c r="LF39" s="18">
        <f t="shared" si="210"/>
        <v>6.0917869737660082</v>
      </c>
      <c r="LG39" s="18">
        <f t="shared" si="210"/>
        <v>4.9691346773605991</v>
      </c>
      <c r="LH39" s="18">
        <f t="shared" si="210"/>
        <v>3.6062959951279838</v>
      </c>
      <c r="LI39" s="18">
        <f t="shared" si="210"/>
        <v>2.3108713035030739</v>
      </c>
      <c r="LJ39" s="18">
        <f t="shared" si="210"/>
        <v>1.2513650279967428</v>
      </c>
      <c r="LK39" s="18">
        <f t="shared" si="210"/>
        <v>1.0038912838941239</v>
      </c>
      <c r="LL39" s="18"/>
      <c r="LM39" s="94">
        <v>1.5007303518490009</v>
      </c>
      <c r="LN39" s="18">
        <v>4.3879834472573425</v>
      </c>
      <c r="LO39" s="18">
        <v>3.8484300693629647</v>
      </c>
      <c r="LP39" s="18">
        <v>3.4255392552504067</v>
      </c>
      <c r="LQ39" s="18">
        <v>2.8108589437973928</v>
      </c>
      <c r="LR39" s="18">
        <v>2.067147628739721</v>
      </c>
      <c r="LS39" s="18">
        <v>1.2353921667560424</v>
      </c>
      <c r="LT39" s="18">
        <v>1.0012020445740437</v>
      </c>
      <c r="LU39" s="18">
        <v>7.5089398052905878</v>
      </c>
      <c r="LV39" s="18">
        <v>6.0917869737660082</v>
      </c>
      <c r="LW39" s="18">
        <v>4.9691346773605991</v>
      </c>
      <c r="LX39" s="18">
        <v>3.6062959951279838</v>
      </c>
      <c r="LY39" s="18">
        <v>2.3108713035030739</v>
      </c>
      <c r="LZ39" s="18">
        <v>1.2513650279967428</v>
      </c>
      <c r="MA39" s="18">
        <v>1.0038912838941239</v>
      </c>
      <c r="MB39" s="18">
        <v>5.5140909405599201</v>
      </c>
      <c r="MC39" s="18">
        <v>4.9672751522317498</v>
      </c>
      <c r="MD39" s="18">
        <v>4.2864806773068356</v>
      </c>
      <c r="ME39" s="18">
        <v>3.29852001210693</v>
      </c>
      <c r="MF39" s="18">
        <v>2.2316662222599031</v>
      </c>
      <c r="MG39" s="18">
        <v>1.24381194571482</v>
      </c>
      <c r="MH39" s="18">
        <v>1.0017320804499221</v>
      </c>
      <c r="MI39" s="18">
        <v>8.771868967298543</v>
      </c>
      <c r="MJ39" s="18">
        <v>6.8710801831271562</v>
      </c>
      <c r="MK39" s="18">
        <v>5.6329851824502999</v>
      </c>
      <c r="ML39" s="18">
        <v>3.9311738397154166</v>
      </c>
      <c r="MM39" s="18">
        <v>2.3839935352591231</v>
      </c>
      <c r="MN39" s="18">
        <v>1.2499717303965299</v>
      </c>
      <c r="MO39" s="18">
        <v>1.0000126254249304</v>
      </c>
      <c r="MP39" s="120"/>
      <c r="MQ39" s="120"/>
      <c r="MR39" s="120"/>
      <c r="MS39" s="120"/>
    </row>
    <row r="40" spans="1:357" s="4" customFormat="1" ht="13.8" x14ac:dyDescent="0.3">
      <c r="A40" s="5"/>
      <c r="B40" s="5"/>
      <c r="C40" s="5"/>
      <c r="K40" s="5"/>
      <c r="M40" s="6"/>
      <c r="N40" s="6"/>
      <c r="O40" s="6"/>
      <c r="P40" s="6"/>
      <c r="Q40" s="6"/>
      <c r="R40" s="6"/>
      <c r="S40" s="7"/>
      <c r="T40" s="6"/>
      <c r="V40" s="94"/>
      <c r="W40" s="5"/>
      <c r="X40" s="127">
        <f t="shared" si="201"/>
        <v>16.057814764784311</v>
      </c>
      <c r="Y40" s="127">
        <v>10</v>
      </c>
      <c r="Z40" s="39">
        <f t="shared" si="2"/>
        <v>0.02</v>
      </c>
      <c r="AA40" s="39">
        <f t="shared" si="3"/>
        <v>10000000</v>
      </c>
      <c r="AB40" s="39">
        <f t="shared" si="4"/>
        <v>10000000</v>
      </c>
      <c r="AC40" s="98">
        <f t="shared" si="5"/>
        <v>3500000</v>
      </c>
      <c r="AD40" s="41">
        <f t="shared" si="6"/>
        <v>0.33</v>
      </c>
      <c r="AE40" s="41">
        <f t="shared" si="7"/>
        <v>0.33</v>
      </c>
      <c r="AF40" s="40">
        <f t="shared" si="8"/>
        <v>1.4999999999999999E-2</v>
      </c>
      <c r="AG40" s="39">
        <f t="shared" si="9"/>
        <v>10000000</v>
      </c>
      <c r="AH40" s="39">
        <f t="shared" si="10"/>
        <v>10000000</v>
      </c>
      <c r="AI40" s="98">
        <f t="shared" si="11"/>
        <v>3500000</v>
      </c>
      <c r="AJ40" s="41">
        <f t="shared" si="12"/>
        <v>0.33</v>
      </c>
      <c r="AK40" s="41">
        <f t="shared" si="13"/>
        <v>0.33</v>
      </c>
      <c r="AL40" s="41">
        <f t="shared" si="14"/>
        <v>0.15</v>
      </c>
      <c r="AM40" s="39">
        <f t="shared" si="15"/>
        <v>16000</v>
      </c>
      <c r="AN40" s="39">
        <f t="shared" si="16"/>
        <v>10000</v>
      </c>
      <c r="AO40" s="39">
        <f t="shared" si="17"/>
        <v>10000</v>
      </c>
      <c r="AP40" s="41">
        <f t="shared" si="18"/>
        <v>0.03</v>
      </c>
      <c r="AQ40" s="41">
        <f t="shared" si="19"/>
        <v>0.03</v>
      </c>
      <c r="AR40" s="4">
        <f t="shared" si="20"/>
        <v>0.16750000000000001</v>
      </c>
      <c r="AS40" s="11">
        <f t="shared" si="21"/>
        <v>1.6057814764784311</v>
      </c>
      <c r="AT40" s="13">
        <f t="shared" si="22"/>
        <v>2698.7110633727179</v>
      </c>
      <c r="AU40" s="17">
        <f t="shared" si="187"/>
        <v>0.14240255159723011</v>
      </c>
      <c r="AV40" s="11">
        <f t="shared" si="23"/>
        <v>0.5714285714285714</v>
      </c>
      <c r="AW40" s="10">
        <f t="shared" si="24"/>
        <v>1</v>
      </c>
      <c r="AX40" s="10">
        <f t="shared" si="25"/>
        <v>0.8911</v>
      </c>
      <c r="AY40" s="10">
        <f t="shared" si="26"/>
        <v>224441.70126809561</v>
      </c>
      <c r="AZ40" s="10">
        <f t="shared" si="188"/>
        <v>1</v>
      </c>
      <c r="BA40" s="10">
        <f t="shared" si="27"/>
        <v>0.31188500000000002</v>
      </c>
      <c r="BB40" s="10">
        <f t="shared" si="28"/>
        <v>0.95377000000000001</v>
      </c>
      <c r="BC40" s="10">
        <f t="shared" si="29"/>
        <v>0.99909999999999999</v>
      </c>
      <c r="BD40" s="10">
        <f t="shared" si="30"/>
        <v>0.8911</v>
      </c>
      <c r="BE40" s="10">
        <f t="shared" si="31"/>
        <v>168331.27595107173</v>
      </c>
      <c r="BF40" s="10">
        <f t="shared" si="32"/>
        <v>1</v>
      </c>
      <c r="BG40" s="10">
        <f t="shared" si="33"/>
        <v>0.31188500000000002</v>
      </c>
      <c r="BH40" s="10">
        <f t="shared" si="34"/>
        <v>0.95377000000000001</v>
      </c>
      <c r="BI40" s="120">
        <f t="shared" si="189"/>
        <v>13.752182134406667</v>
      </c>
      <c r="BJ40" s="120">
        <f t="shared" si="211"/>
        <v>3.4380455336016666</v>
      </c>
      <c r="BK40" s="120">
        <f t="shared" si="211"/>
        <v>1.5280202371562963</v>
      </c>
      <c r="BL40" s="120">
        <f t="shared" si="211"/>
        <v>0.85951138340041666</v>
      </c>
      <c r="BM40" s="120">
        <f t="shared" si="211"/>
        <v>0.55008728537626661</v>
      </c>
      <c r="BN40" s="120">
        <f t="shared" si="211"/>
        <v>0.38200505928907408</v>
      </c>
      <c r="BO40" s="120">
        <f t="shared" si="211"/>
        <v>0.28065677825319729</v>
      </c>
      <c r="BP40" s="120">
        <f t="shared" si="211"/>
        <v>0.21487784585010417</v>
      </c>
      <c r="BQ40" s="120">
        <f t="shared" si="211"/>
        <v>1.3333333333333333</v>
      </c>
      <c r="BR40" s="120">
        <f t="shared" si="211"/>
        <v>1.3333333333333333</v>
      </c>
      <c r="BS40" s="120">
        <f t="shared" si="211"/>
        <v>1.3333333333333333</v>
      </c>
      <c r="BT40" s="120">
        <f t="shared" si="211"/>
        <v>1.3333333333333333</v>
      </c>
      <c r="BU40" s="120">
        <f t="shared" si="211"/>
        <v>1.3333333333333333</v>
      </c>
      <c r="BV40" s="120">
        <f t="shared" si="211"/>
        <v>1.3333333333333333</v>
      </c>
      <c r="BW40" s="120">
        <f t="shared" si="211"/>
        <v>1.3333333333333333</v>
      </c>
      <c r="BX40" s="120">
        <f t="shared" si="211"/>
        <v>1.3333333333333333</v>
      </c>
      <c r="BY40" s="120">
        <f t="shared" si="211"/>
        <v>0.38781724101732445</v>
      </c>
      <c r="BZ40" s="120">
        <f t="shared" si="211"/>
        <v>1.5512689640692978</v>
      </c>
      <c r="CA40" s="120">
        <f t="shared" si="211"/>
        <v>3.49035516915592</v>
      </c>
      <c r="CB40" s="120">
        <f t="shared" si="211"/>
        <v>6.2050758562771913</v>
      </c>
      <c r="CC40" s="120">
        <f t="shared" si="211"/>
        <v>9.6954310254331109</v>
      </c>
      <c r="CD40" s="120">
        <f t="shared" si="211"/>
        <v>13.96142067662368</v>
      </c>
      <c r="CE40" s="120">
        <f t="shared" si="211"/>
        <v>19.003044809848898</v>
      </c>
      <c r="CF40" s="120">
        <f t="shared" si="211"/>
        <v>24.820303425108765</v>
      </c>
      <c r="CG40" s="120">
        <f t="shared" si="190"/>
        <v>3.4380455336016666</v>
      </c>
      <c r="CH40" s="120">
        <f t="shared" si="190"/>
        <v>0.85951138340041666</v>
      </c>
      <c r="CI40" s="120">
        <f t="shared" si="190"/>
        <v>0.38200505928907408</v>
      </c>
      <c r="CJ40" s="120">
        <f t="shared" si="190"/>
        <v>0.21487784585010417</v>
      </c>
      <c r="CK40" s="120">
        <f t="shared" si="190"/>
        <v>0.13752182134406665</v>
      </c>
      <c r="CL40" s="120">
        <f t="shared" si="190"/>
        <v>9.550126482226852E-2</v>
      </c>
      <c r="CM40" s="120">
        <f t="shared" si="190"/>
        <v>7.0164194563299323E-2</v>
      </c>
      <c r="CN40" s="120">
        <f t="shared" si="190"/>
        <v>5.3719461462526041E-2</v>
      </c>
      <c r="CO40" s="94">
        <f t="shared" si="37"/>
        <v>4.9246182878986788</v>
      </c>
      <c r="CP40" s="94">
        <f t="shared" si="38"/>
        <v>6.4509331515947173</v>
      </c>
      <c r="CQ40" s="94">
        <f t="shared" si="39"/>
        <v>8.9947912577547804</v>
      </c>
      <c r="CR40" s="94">
        <f t="shared" si="40"/>
        <v>12.556192606378868</v>
      </c>
      <c r="CS40" s="94">
        <f t="shared" si="41"/>
        <v>17.135137197466982</v>
      </c>
      <c r="CT40" s="94">
        <f t="shared" si="42"/>
        <v>22.731625031019121</v>
      </c>
      <c r="CU40" s="94">
        <f t="shared" si="43"/>
        <v>29.345656107035289</v>
      </c>
      <c r="CV40" s="94">
        <f t="shared" si="44"/>
        <v>36.977230425515479</v>
      </c>
      <c r="CW40" s="94">
        <f t="shared" si="45"/>
        <v>4.9246182878986788</v>
      </c>
      <c r="CX40" s="94">
        <f t="shared" si="46"/>
        <v>6.4509331515947173</v>
      </c>
      <c r="CY40" s="94">
        <f t="shared" si="47"/>
        <v>8.9947912577547804</v>
      </c>
      <c r="CZ40" s="94">
        <f t="shared" si="48"/>
        <v>12.556192606378868</v>
      </c>
      <c r="DA40" s="94">
        <f t="shared" si="49"/>
        <v>17.135137197466982</v>
      </c>
      <c r="DB40" s="94">
        <f t="shared" si="50"/>
        <v>22.731625031019121</v>
      </c>
      <c r="DC40" s="94">
        <f t="shared" si="51"/>
        <v>29.345656107035289</v>
      </c>
      <c r="DD40" s="94">
        <f t="shared" si="52"/>
        <v>36.977230425515479</v>
      </c>
      <c r="DE40" s="11">
        <f t="shared" si="53"/>
        <v>16.683386042090657</v>
      </c>
      <c r="DF40" s="11">
        <f t="shared" si="54"/>
        <v>7.5327011643376309</v>
      </c>
      <c r="DG40" s="11">
        <f t="shared" si="55"/>
        <v>7.5617620729788833</v>
      </c>
      <c r="DH40" s="11">
        <f t="shared" si="56"/>
        <v>9.6079739063442737</v>
      </c>
      <c r="DI40" s="11">
        <f t="shared" si="57"/>
        <v>12.788904977476044</v>
      </c>
      <c r="DJ40" s="11">
        <f t="shared" si="58"/>
        <v>16.88681240257942</v>
      </c>
      <c r="DK40" s="11">
        <f t="shared" si="59"/>
        <v>21.827088254768761</v>
      </c>
      <c r="DL40" s="11">
        <f t="shared" si="60"/>
        <v>27.578567937625536</v>
      </c>
      <c r="DM40" s="94">
        <f t="shared" si="61"/>
        <v>16.683386042090657</v>
      </c>
      <c r="DN40" s="94">
        <f t="shared" si="62"/>
        <v>7.5327011643376309</v>
      </c>
      <c r="DO40" s="94">
        <f t="shared" si="63"/>
        <v>7.5617620729788833</v>
      </c>
      <c r="DP40" s="94">
        <f t="shared" si="64"/>
        <v>9.6079739063442737</v>
      </c>
      <c r="DQ40" s="94">
        <f t="shared" si="65"/>
        <v>12.788904977476044</v>
      </c>
      <c r="DR40" s="94">
        <f t="shared" si="66"/>
        <v>16.88681240257942</v>
      </c>
      <c r="DS40" s="94">
        <f t="shared" si="67"/>
        <v>21.827088254768761</v>
      </c>
      <c r="DT40" s="94">
        <f t="shared" si="68"/>
        <v>27.578567937625536</v>
      </c>
      <c r="DU40" s="94">
        <f t="shared" si="69"/>
        <v>10.653859873605482</v>
      </c>
      <c r="DV40" s="94">
        <f t="shared" si="70"/>
        <v>6.8485780694748124</v>
      </c>
      <c r="DW40" s="94">
        <f t="shared" si="71"/>
        <v>6.8606629514635813</v>
      </c>
      <c r="DX40" s="94">
        <f t="shared" si="72"/>
        <v>7.7115733216624687</v>
      </c>
      <c r="DY40" s="94">
        <f t="shared" si="73"/>
        <v>9.0343529044890438</v>
      </c>
      <c r="DZ40" s="94">
        <f t="shared" si="74"/>
        <v>10.738454047526865</v>
      </c>
      <c r="EA40" s="94">
        <f t="shared" si="75"/>
        <v>12.792851293073628</v>
      </c>
      <c r="EB40" s="94">
        <f t="shared" si="76"/>
        <v>15.184584947590675</v>
      </c>
      <c r="EC40" s="94">
        <f t="shared" si="77"/>
        <v>10.653859873605484</v>
      </c>
      <c r="ED40" s="94">
        <f t="shared" si="78"/>
        <v>6.8485780694748124</v>
      </c>
      <c r="EE40" s="94">
        <f t="shared" si="79"/>
        <v>6.8606629514635813</v>
      </c>
      <c r="EF40" s="94">
        <f t="shared" si="80"/>
        <v>7.7115733216624687</v>
      </c>
      <c r="EG40" s="94">
        <f t="shared" si="81"/>
        <v>9.0343529044890438</v>
      </c>
      <c r="EH40" s="94">
        <f t="shared" si="82"/>
        <v>10.738454047526867</v>
      </c>
      <c r="EI40" s="94">
        <f t="shared" si="83"/>
        <v>12.792851293073632</v>
      </c>
      <c r="EJ40" s="94">
        <f t="shared" si="84"/>
        <v>15.184584947590679</v>
      </c>
      <c r="EK40" s="94">
        <f t="shared" si="85"/>
        <v>10.653859873605484</v>
      </c>
      <c r="EL40" s="94">
        <f t="shared" si="86"/>
        <v>6.8485780694748124</v>
      </c>
      <c r="EM40" s="94">
        <f t="shared" si="87"/>
        <v>6.8606629514635813</v>
      </c>
      <c r="EN40" s="94">
        <f t="shared" si="88"/>
        <v>7.7115733216624687</v>
      </c>
      <c r="EO40" s="94">
        <f t="shared" si="89"/>
        <v>9.0343529044890438</v>
      </c>
      <c r="EP40" s="94">
        <f t="shared" si="90"/>
        <v>10.738454047526867</v>
      </c>
      <c r="EQ40" s="94">
        <f t="shared" si="91"/>
        <v>12.792851293073632</v>
      </c>
      <c r="ER40" s="94">
        <f t="shared" si="92"/>
        <v>15.184584947590679</v>
      </c>
      <c r="ES40" s="94">
        <f t="shared" si="93"/>
        <v>1</v>
      </c>
      <c r="ET40" s="94">
        <f t="shared" si="94"/>
        <v>1</v>
      </c>
      <c r="EU40" s="94">
        <f t="shared" si="95"/>
        <v>1</v>
      </c>
      <c r="EV40" s="94">
        <f t="shared" si="96"/>
        <v>1</v>
      </c>
      <c r="EW40" s="94">
        <f t="shared" si="97"/>
        <v>1</v>
      </c>
      <c r="EX40" s="94">
        <f t="shared" si="98"/>
        <v>1</v>
      </c>
      <c r="EY40" s="94">
        <f t="shared" si="99"/>
        <v>1</v>
      </c>
      <c r="EZ40" s="94">
        <f t="shared" si="100"/>
        <v>1</v>
      </c>
      <c r="FA40" s="94">
        <f t="shared" si="101"/>
        <v>0.99999999999999978</v>
      </c>
      <c r="FB40" s="94">
        <f t="shared" si="102"/>
        <v>1</v>
      </c>
      <c r="FC40" s="94">
        <f t="shared" si="103"/>
        <v>1</v>
      </c>
      <c r="FD40" s="94">
        <f t="shared" si="104"/>
        <v>1</v>
      </c>
      <c r="FE40" s="94">
        <f t="shared" si="105"/>
        <v>1</v>
      </c>
      <c r="FF40" s="94">
        <f t="shared" si="106"/>
        <v>1</v>
      </c>
      <c r="FG40" s="94">
        <f t="shared" si="107"/>
        <v>0.99999999999999978</v>
      </c>
      <c r="FH40" s="94">
        <f t="shared" si="108"/>
        <v>0.99999999999999978</v>
      </c>
      <c r="FI40" s="94">
        <f t="shared" si="109"/>
        <v>1</v>
      </c>
      <c r="FJ40" s="94">
        <f t="shared" si="110"/>
        <v>1</v>
      </c>
      <c r="FK40" s="94">
        <f t="shared" si="111"/>
        <v>1</v>
      </c>
      <c r="FL40" s="94">
        <f t="shared" si="112"/>
        <v>1</v>
      </c>
      <c r="FM40" s="94">
        <f t="shared" si="113"/>
        <v>1</v>
      </c>
      <c r="FN40" s="94">
        <f t="shared" si="114"/>
        <v>1</v>
      </c>
      <c r="FO40" s="94">
        <f t="shared" si="115"/>
        <v>1</v>
      </c>
      <c r="FP40" s="94">
        <f t="shared" si="116"/>
        <v>1</v>
      </c>
      <c r="FQ40" s="114">
        <f t="shared" si="117"/>
        <v>10.567211257892065</v>
      </c>
      <c r="FR40" s="114">
        <f t="shared" si="118"/>
        <v>4.635410355073355</v>
      </c>
      <c r="FS40" s="114">
        <f t="shared" si="119"/>
        <v>4.1950540873108979</v>
      </c>
      <c r="FT40" s="114">
        <f t="shared" si="120"/>
        <v>4.4987560029458438</v>
      </c>
      <c r="FU40" s="114">
        <f t="shared" si="121"/>
        <v>4.9097075031534345</v>
      </c>
      <c r="FV40" s="114">
        <f t="shared" si="122"/>
        <v>5.2826500618122436</v>
      </c>
      <c r="FW40" s="114">
        <f t="shared" si="123"/>
        <v>5.5893959302497445</v>
      </c>
      <c r="FX40" s="114">
        <f t="shared" si="124"/>
        <v>5.8338906226115324</v>
      </c>
      <c r="FY40" s="89"/>
      <c r="FZ40" s="89">
        <f t="shared" si="125"/>
        <v>4.1950540873108979</v>
      </c>
      <c r="GB40" s="120">
        <f t="shared" si="202"/>
        <v>2.57853415020125</v>
      </c>
      <c r="GC40" s="120">
        <f t="shared" si="202"/>
        <v>0.6446335375503125</v>
      </c>
      <c r="GD40" s="120">
        <f t="shared" si="202"/>
        <v>0.28650379446680557</v>
      </c>
      <c r="GE40" s="120">
        <f t="shared" si="202"/>
        <v>0.16115838438757812</v>
      </c>
      <c r="GF40" s="120">
        <f t="shared" si="202"/>
        <v>0.10314136600805</v>
      </c>
      <c r="GG40" s="120">
        <f t="shared" si="202"/>
        <v>7.1625948616701393E-2</v>
      </c>
      <c r="GH40" s="120">
        <f t="shared" si="202"/>
        <v>5.2623145922474489E-2</v>
      </c>
      <c r="GI40" s="120">
        <f t="shared" si="202"/>
        <v>4.0289596096894531E-2</v>
      </c>
      <c r="GJ40" s="120">
        <v>1</v>
      </c>
      <c r="GK40" s="120">
        <v>1</v>
      </c>
      <c r="GL40" s="120">
        <v>1</v>
      </c>
      <c r="GM40" s="120">
        <v>1</v>
      </c>
      <c r="GN40" s="120">
        <v>1</v>
      </c>
      <c r="GO40" s="120">
        <v>1</v>
      </c>
      <c r="GP40" s="120">
        <v>1</v>
      </c>
      <c r="GQ40" s="120">
        <v>1</v>
      </c>
      <c r="GR40" s="120">
        <f t="shared" si="127"/>
        <v>0.38781724101732445</v>
      </c>
      <c r="GS40" s="120">
        <f t="shared" si="128"/>
        <v>1.5512689640692978</v>
      </c>
      <c r="GT40" s="120">
        <f t="shared" si="129"/>
        <v>3.49035516915592</v>
      </c>
      <c r="GU40" s="120">
        <f t="shared" si="130"/>
        <v>6.2050758562771913</v>
      </c>
      <c r="GV40" s="120">
        <f t="shared" si="131"/>
        <v>9.6954310254331109</v>
      </c>
      <c r="GW40" s="120">
        <f t="shared" si="132"/>
        <v>13.96142067662368</v>
      </c>
      <c r="GX40" s="120">
        <f t="shared" si="133"/>
        <v>19.003044809848898</v>
      </c>
      <c r="GY40" s="120">
        <f t="shared" si="134"/>
        <v>24.820303425108765</v>
      </c>
      <c r="GZ40" s="120">
        <f t="shared" si="135"/>
        <v>2.57853415020125</v>
      </c>
      <c r="HA40" s="120">
        <f t="shared" si="136"/>
        <v>0.6446335375503125</v>
      </c>
      <c r="HB40" s="120">
        <f t="shared" si="137"/>
        <v>0.28650379446680557</v>
      </c>
      <c r="HC40" s="120">
        <f t="shared" si="138"/>
        <v>0.16115838438757812</v>
      </c>
      <c r="HD40" s="120">
        <f t="shared" si="139"/>
        <v>0.10314136600805</v>
      </c>
      <c r="HE40" s="120">
        <f t="shared" si="140"/>
        <v>7.1625948616701393E-2</v>
      </c>
      <c r="HF40" s="120">
        <f t="shared" si="141"/>
        <v>5.2623145922474489E-2</v>
      </c>
      <c r="HG40" s="120">
        <f t="shared" si="142"/>
        <v>4.0289596096894531E-2</v>
      </c>
      <c r="HI40" s="120">
        <f t="shared" si="203"/>
        <v>13.752182134406667</v>
      </c>
      <c r="HJ40" s="120">
        <f t="shared" si="203"/>
        <v>3.4380455336016666</v>
      </c>
      <c r="HK40" s="120">
        <f t="shared" si="203"/>
        <v>1.5280202371562963</v>
      </c>
      <c r="HL40" s="120">
        <f t="shared" si="203"/>
        <v>0.85951138340041666</v>
      </c>
      <c r="HM40" s="120">
        <f t="shared" si="203"/>
        <v>0.55008728537626661</v>
      </c>
      <c r="HN40" s="120">
        <f t="shared" si="203"/>
        <v>0.38200505928907408</v>
      </c>
      <c r="HO40" s="120">
        <f t="shared" si="203"/>
        <v>0.28065677825319729</v>
      </c>
      <c r="HP40" s="120">
        <f t="shared" si="203"/>
        <v>0.21487784585010417</v>
      </c>
      <c r="HQ40" s="120">
        <f t="shared" si="204"/>
        <v>1.3333333333333333</v>
      </c>
      <c r="HR40" s="120">
        <f t="shared" si="204"/>
        <v>1.3333333333333333</v>
      </c>
      <c r="HS40" s="120">
        <f t="shared" si="204"/>
        <v>1.3333333333333333</v>
      </c>
      <c r="HT40" s="120">
        <f t="shared" si="204"/>
        <v>1.3333333333333333</v>
      </c>
      <c r="HU40" s="120">
        <f t="shared" si="204"/>
        <v>1.3333333333333333</v>
      </c>
      <c r="HV40" s="120">
        <f t="shared" si="204"/>
        <v>1.3333333333333333</v>
      </c>
      <c r="HW40" s="120">
        <f t="shared" si="204"/>
        <v>1.3333333333333333</v>
      </c>
      <c r="HX40" s="120">
        <f t="shared" si="204"/>
        <v>1.3333333333333333</v>
      </c>
      <c r="HY40" s="120">
        <f t="shared" si="145"/>
        <v>0.38781724101732445</v>
      </c>
      <c r="HZ40" s="120">
        <f t="shared" si="146"/>
        <v>1.5512689640692978</v>
      </c>
      <c r="IA40" s="120">
        <f t="shared" si="147"/>
        <v>3.49035516915592</v>
      </c>
      <c r="IB40" s="120">
        <f t="shared" si="148"/>
        <v>6.2050758562771913</v>
      </c>
      <c r="IC40" s="120">
        <f t="shared" si="149"/>
        <v>9.6954310254331109</v>
      </c>
      <c r="ID40" s="120">
        <f t="shared" si="150"/>
        <v>13.96142067662368</v>
      </c>
      <c r="IE40" s="120">
        <f t="shared" si="151"/>
        <v>19.003044809848898</v>
      </c>
      <c r="IF40" s="120">
        <f t="shared" si="152"/>
        <v>24.820303425108765</v>
      </c>
      <c r="IG40" s="120">
        <f t="shared" si="153"/>
        <v>3.4380455336016666</v>
      </c>
      <c r="IH40" s="120">
        <f t="shared" si="154"/>
        <v>0.85951138340041666</v>
      </c>
      <c r="II40" s="120">
        <f t="shared" si="155"/>
        <v>0.38200505928907408</v>
      </c>
      <c r="IJ40" s="120">
        <f t="shared" si="156"/>
        <v>0.21487784585010417</v>
      </c>
      <c r="IK40" s="120">
        <f t="shared" si="157"/>
        <v>0.13752182134406665</v>
      </c>
      <c r="IL40" s="120">
        <f t="shared" si="158"/>
        <v>9.550126482226852E-2</v>
      </c>
      <c r="IM40" s="120">
        <f t="shared" si="159"/>
        <v>7.0164194563299323E-2</v>
      </c>
      <c r="IN40" s="120">
        <f t="shared" si="160"/>
        <v>5.3719461462526041E-2</v>
      </c>
      <c r="IO40" s="11"/>
      <c r="IP40" s="120">
        <f t="shared" si="161"/>
        <v>1.9339006126509375</v>
      </c>
      <c r="IQ40" s="120">
        <f t="shared" si="205"/>
        <v>0.51570683004024997</v>
      </c>
      <c r="IR40" s="120">
        <f t="shared" si="205"/>
        <v>0.25785341502012499</v>
      </c>
      <c r="IS40" s="120">
        <f t="shared" si="205"/>
        <v>0.15167847942360294</v>
      </c>
      <c r="IT40" s="120">
        <f t="shared" si="205"/>
        <v>9.9174390392355774E-2</v>
      </c>
      <c r="IU40" s="120">
        <f t="shared" si="205"/>
        <v>6.9690112167601348E-2</v>
      </c>
      <c r="IV40" s="120">
        <f t="shared" si="205"/>
        <v>5.1570683004025002E-2</v>
      </c>
      <c r="IW40" s="120">
        <f t="shared" si="205"/>
        <v>3.9669756156942307E-2</v>
      </c>
      <c r="IX40" s="120">
        <v>1</v>
      </c>
      <c r="IY40" s="120">
        <v>1</v>
      </c>
      <c r="IZ40" s="120">
        <v>1</v>
      </c>
      <c r="JA40" s="120">
        <v>1</v>
      </c>
      <c r="JB40" s="120">
        <v>1</v>
      </c>
      <c r="JC40" s="120">
        <v>1</v>
      </c>
      <c r="JD40" s="120">
        <v>1</v>
      </c>
      <c r="JE40" s="120">
        <v>1</v>
      </c>
      <c r="JF40" s="120">
        <f t="shared" si="163"/>
        <v>1.5512689640692978</v>
      </c>
      <c r="JG40" s="120">
        <f t="shared" si="206"/>
        <v>3.1801013763420602</v>
      </c>
      <c r="JH40" s="120">
        <f t="shared" si="206"/>
        <v>5.2743144778356124</v>
      </c>
      <c r="JI40" s="120">
        <f t="shared" si="206"/>
        <v>8.052910945830325</v>
      </c>
      <c r="JJ40" s="120">
        <f t="shared" si="206"/>
        <v>11.574853039593991</v>
      </c>
      <c r="JK40" s="120">
        <f t="shared" si="206"/>
        <v>15.858580693492215</v>
      </c>
      <c r="JL40" s="120">
        <f t="shared" si="206"/>
        <v>20.911105635654135</v>
      </c>
      <c r="JM40" s="120">
        <f t="shared" si="206"/>
        <v>26.735523953825091</v>
      </c>
      <c r="JN40" s="120">
        <f t="shared" si="165"/>
        <v>1.9339006126509375</v>
      </c>
      <c r="JO40" s="120">
        <f t="shared" si="166"/>
        <v>0.51570683004024997</v>
      </c>
      <c r="JP40" s="120">
        <f t="shared" si="167"/>
        <v>0.25785341502012499</v>
      </c>
      <c r="JQ40" s="120">
        <f t="shared" si="168"/>
        <v>0.15167847942360294</v>
      </c>
      <c r="JR40" s="120">
        <f t="shared" si="169"/>
        <v>9.9174390392355774E-2</v>
      </c>
      <c r="JS40" s="120">
        <f t="shared" si="170"/>
        <v>6.9690112167601348E-2</v>
      </c>
      <c r="JT40" s="120">
        <f t="shared" si="171"/>
        <v>5.1570683004025002E-2</v>
      </c>
      <c r="JU40" s="120">
        <f t="shared" si="172"/>
        <v>3.9669756156942307E-2</v>
      </c>
      <c r="JW40" s="120">
        <f t="shared" si="173"/>
        <v>10.314136600805</v>
      </c>
      <c r="JX40" s="120">
        <f t="shared" si="207"/>
        <v>2.7504364268813335</v>
      </c>
      <c r="JY40" s="120">
        <f t="shared" si="207"/>
        <v>1.3752182134406667</v>
      </c>
      <c r="JZ40" s="120">
        <f t="shared" si="207"/>
        <v>0.80895189025921566</v>
      </c>
      <c r="KA40" s="120">
        <f t="shared" si="207"/>
        <v>0.52893008209256409</v>
      </c>
      <c r="KB40" s="120">
        <f t="shared" si="207"/>
        <v>0.37168059822720723</v>
      </c>
      <c r="KC40" s="120">
        <f t="shared" si="207"/>
        <v>0.27504364268813331</v>
      </c>
      <c r="KD40" s="120">
        <f t="shared" si="207"/>
        <v>0.21157203283702564</v>
      </c>
      <c r="KE40" s="120">
        <f t="shared" si="208"/>
        <v>1.3333333333333333</v>
      </c>
      <c r="KF40" s="120">
        <f t="shared" si="208"/>
        <v>1.3333333333333333</v>
      </c>
      <c r="KG40" s="120">
        <f t="shared" si="208"/>
        <v>1.3333333333333333</v>
      </c>
      <c r="KH40" s="120">
        <f t="shared" si="208"/>
        <v>1.3333333333333333</v>
      </c>
      <c r="KI40" s="120">
        <f t="shared" si="208"/>
        <v>1.3333333333333333</v>
      </c>
      <c r="KJ40" s="120">
        <f t="shared" si="208"/>
        <v>1.3333333333333333</v>
      </c>
      <c r="KK40" s="120">
        <f t="shared" si="208"/>
        <v>1.3333333333333333</v>
      </c>
      <c r="KL40" s="120">
        <f t="shared" si="208"/>
        <v>1.3333333333333333</v>
      </c>
      <c r="KM40" s="120">
        <f t="shared" si="176"/>
        <v>1.5512689640692978</v>
      </c>
      <c r="KN40" s="120">
        <f t="shared" si="209"/>
        <v>3.1801013763420602</v>
      </c>
      <c r="KO40" s="120">
        <f t="shared" si="209"/>
        <v>5.2743144778356124</v>
      </c>
      <c r="KP40" s="120">
        <f t="shared" si="209"/>
        <v>8.052910945830325</v>
      </c>
      <c r="KQ40" s="120">
        <f t="shared" si="209"/>
        <v>11.574853039593991</v>
      </c>
      <c r="KR40" s="120">
        <f t="shared" si="209"/>
        <v>15.858580693492215</v>
      </c>
      <c r="KS40" s="120">
        <f t="shared" si="209"/>
        <v>20.911105635654135</v>
      </c>
      <c r="KT40" s="120">
        <f t="shared" si="209"/>
        <v>26.735523953825091</v>
      </c>
      <c r="KU40" s="120">
        <f t="shared" si="178"/>
        <v>2.57853415020125</v>
      </c>
      <c r="KV40" s="120">
        <f t="shared" si="179"/>
        <v>0.68760910672033337</v>
      </c>
      <c r="KW40" s="120">
        <f t="shared" si="180"/>
        <v>0.34380455336016669</v>
      </c>
      <c r="KX40" s="120">
        <f t="shared" si="181"/>
        <v>0.20223797256480391</v>
      </c>
      <c r="KY40" s="120">
        <f t="shared" si="182"/>
        <v>0.13223252052314102</v>
      </c>
      <c r="KZ40" s="120">
        <f t="shared" si="183"/>
        <v>9.2920149556801807E-2</v>
      </c>
      <c r="LA40" s="120">
        <f t="shared" si="184"/>
        <v>6.8760910672033326E-2</v>
      </c>
      <c r="LB40" s="120">
        <f t="shared" si="185"/>
        <v>5.2893008209256409E-2</v>
      </c>
      <c r="LD40" s="94">
        <v>1.6057814764784311</v>
      </c>
      <c r="LE40" s="18">
        <f t="shared" si="210"/>
        <v>7.7192780032725974</v>
      </c>
      <c r="LF40" s="18">
        <f t="shared" si="210"/>
        <v>5.9997914189985257</v>
      </c>
      <c r="LG40" s="18">
        <f t="shared" si="210"/>
        <v>4.9006373302757869</v>
      </c>
      <c r="LH40" s="18">
        <f t="shared" si="210"/>
        <v>3.5997661047713674</v>
      </c>
      <c r="LI40" s="18">
        <f t="shared" si="210"/>
        <v>2.3076375761178474</v>
      </c>
      <c r="LJ40" s="18">
        <f t="shared" si="210"/>
        <v>1.2513650279967428</v>
      </c>
      <c r="LK40" s="18">
        <f t="shared" si="210"/>
        <v>1.0038912838941239</v>
      </c>
      <c r="LL40" s="18"/>
      <c r="LM40" s="94">
        <v>1.6057814764784311</v>
      </c>
      <c r="LN40" s="18">
        <v>4.2449260514331977</v>
      </c>
      <c r="LO40" s="18">
        <v>3.7602277328248097</v>
      </c>
      <c r="LP40" s="18">
        <v>3.3734945543110166</v>
      </c>
      <c r="LQ40" s="18">
        <v>2.8003376925736707</v>
      </c>
      <c r="LR40" s="18">
        <v>2.0722809276222556</v>
      </c>
      <c r="LS40" s="18">
        <v>1.2351055981119197</v>
      </c>
      <c r="LT40" s="18">
        <v>1.0015624207169551</v>
      </c>
      <c r="LU40" s="18">
        <v>7.7192780032725974</v>
      </c>
      <c r="LV40" s="18">
        <v>5.9997914189985257</v>
      </c>
      <c r="LW40" s="18">
        <v>4.9006373302757869</v>
      </c>
      <c r="LX40" s="18">
        <v>3.5997661047713674</v>
      </c>
      <c r="LY40" s="18">
        <v>2.3076375761178474</v>
      </c>
      <c r="LZ40" s="18">
        <v>1.2513650279967428</v>
      </c>
      <c r="MA40" s="18">
        <v>1.0038912838941239</v>
      </c>
      <c r="MB40" s="18">
        <v>5.534172880240269</v>
      </c>
      <c r="MC40" s="18">
        <v>4.8130652086956669</v>
      </c>
      <c r="MD40" s="18">
        <v>4.1410895360326974</v>
      </c>
      <c r="ME40" s="18">
        <v>3.2427702507088645</v>
      </c>
      <c r="MF40" s="18">
        <v>2.215677223122209</v>
      </c>
      <c r="MG40" s="18">
        <v>1.24381194571482</v>
      </c>
      <c r="MH40" s="18">
        <v>1.0017320804499221</v>
      </c>
      <c r="MI40" s="18">
        <v>8.6595099930303423</v>
      </c>
      <c r="MJ40" s="18">
        <v>6.8700288545423156</v>
      </c>
      <c r="MK40" s="18">
        <v>5.5098317433661741</v>
      </c>
      <c r="ML40" s="18">
        <v>3.9070214887772718</v>
      </c>
      <c r="MM40" s="18">
        <v>2.3763237858259809</v>
      </c>
      <c r="MN40" s="18">
        <v>1.2499717303965299</v>
      </c>
      <c r="MO40" s="18">
        <v>1.0000126254249304</v>
      </c>
      <c r="MP40" s="120"/>
      <c r="MQ40" s="120"/>
      <c r="MR40" s="120"/>
      <c r="MS40" s="120"/>
    </row>
    <row r="41" spans="1:357" s="4" customFormat="1" ht="13.8" x14ac:dyDescent="0.3">
      <c r="A41" s="5"/>
      <c r="B41" s="5"/>
      <c r="C41" s="5"/>
      <c r="K41" s="5"/>
      <c r="M41" s="6"/>
      <c r="N41" s="6"/>
      <c r="O41" s="6"/>
      <c r="P41" s="6"/>
      <c r="Q41" s="6"/>
      <c r="R41" s="6"/>
      <c r="S41" s="7"/>
      <c r="T41" s="6"/>
      <c r="W41" s="5"/>
      <c r="X41" s="127">
        <f t="shared" si="201"/>
        <v>17.181861798319215</v>
      </c>
      <c r="Y41" s="127">
        <v>10</v>
      </c>
      <c r="Z41" s="39">
        <f t="shared" si="2"/>
        <v>0.02</v>
      </c>
      <c r="AA41" s="39">
        <f t="shared" si="3"/>
        <v>10000000</v>
      </c>
      <c r="AB41" s="39">
        <f t="shared" si="4"/>
        <v>10000000</v>
      </c>
      <c r="AC41" s="98">
        <f t="shared" si="5"/>
        <v>3500000</v>
      </c>
      <c r="AD41" s="41">
        <f t="shared" si="6"/>
        <v>0.33</v>
      </c>
      <c r="AE41" s="41">
        <f t="shared" si="7"/>
        <v>0.33</v>
      </c>
      <c r="AF41" s="40">
        <f t="shared" si="8"/>
        <v>1.4999999999999999E-2</v>
      </c>
      <c r="AG41" s="39">
        <f t="shared" si="9"/>
        <v>10000000</v>
      </c>
      <c r="AH41" s="39">
        <f t="shared" si="10"/>
        <v>10000000</v>
      </c>
      <c r="AI41" s="98">
        <f t="shared" si="11"/>
        <v>3500000</v>
      </c>
      <c r="AJ41" s="41">
        <f t="shared" si="12"/>
        <v>0.33</v>
      </c>
      <c r="AK41" s="41">
        <f t="shared" si="13"/>
        <v>0.33</v>
      </c>
      <c r="AL41" s="41">
        <f t="shared" si="14"/>
        <v>0.15</v>
      </c>
      <c r="AM41" s="39">
        <f t="shared" si="15"/>
        <v>16000</v>
      </c>
      <c r="AN41" s="39">
        <f t="shared" si="16"/>
        <v>10000</v>
      </c>
      <c r="AO41" s="39">
        <f t="shared" si="17"/>
        <v>10000</v>
      </c>
      <c r="AP41" s="41">
        <f t="shared" si="18"/>
        <v>0.03</v>
      </c>
      <c r="AQ41" s="41">
        <f t="shared" si="19"/>
        <v>0.03</v>
      </c>
      <c r="AR41" s="4">
        <f t="shared" si="20"/>
        <v>0.16750000000000001</v>
      </c>
      <c r="AS41" s="11">
        <f t="shared" si="21"/>
        <v>1.7181861798319216</v>
      </c>
      <c r="AT41" s="13">
        <f t="shared" si="22"/>
        <v>2698.7110633727179</v>
      </c>
      <c r="AU41" s="17">
        <f t="shared" si="187"/>
        <v>0.14240255159723011</v>
      </c>
      <c r="AV41" s="11">
        <f t="shared" si="23"/>
        <v>0.5714285714285714</v>
      </c>
      <c r="AW41" s="10">
        <f t="shared" si="24"/>
        <v>1</v>
      </c>
      <c r="AX41" s="10">
        <f t="shared" si="25"/>
        <v>0.8911</v>
      </c>
      <c r="AY41" s="10">
        <f t="shared" si="26"/>
        <v>224441.70126809561</v>
      </c>
      <c r="AZ41" s="10">
        <f t="shared" si="188"/>
        <v>1</v>
      </c>
      <c r="BA41" s="10">
        <f t="shared" si="27"/>
        <v>0.31188500000000002</v>
      </c>
      <c r="BB41" s="10">
        <f t="shared" si="28"/>
        <v>0.95377000000000001</v>
      </c>
      <c r="BC41" s="10">
        <f t="shared" si="29"/>
        <v>0.99909999999999999</v>
      </c>
      <c r="BD41" s="10">
        <f t="shared" si="30"/>
        <v>0.8911</v>
      </c>
      <c r="BE41" s="10">
        <f t="shared" si="31"/>
        <v>168331.27595107173</v>
      </c>
      <c r="BF41" s="10">
        <f t="shared" si="32"/>
        <v>1</v>
      </c>
      <c r="BG41" s="10">
        <f t="shared" si="33"/>
        <v>0.31188500000000002</v>
      </c>
      <c r="BH41" s="10">
        <f t="shared" si="34"/>
        <v>0.95377000000000001</v>
      </c>
      <c r="BI41" s="120">
        <f t="shared" si="189"/>
        <v>15.744873325682198</v>
      </c>
      <c r="BJ41" s="120">
        <f t="shared" si="211"/>
        <v>3.9362183314205494</v>
      </c>
      <c r="BK41" s="120">
        <f t="shared" si="211"/>
        <v>1.7494303695202442</v>
      </c>
      <c r="BL41" s="120">
        <f t="shared" si="211"/>
        <v>0.98405458285513736</v>
      </c>
      <c r="BM41" s="120">
        <f t="shared" si="211"/>
        <v>0.62979493302728795</v>
      </c>
      <c r="BN41" s="120">
        <f t="shared" si="211"/>
        <v>0.43735759238006106</v>
      </c>
      <c r="BO41" s="120">
        <f t="shared" si="211"/>
        <v>0.3213239454220857</v>
      </c>
      <c r="BP41" s="120">
        <f t="shared" si="211"/>
        <v>0.24601364571378434</v>
      </c>
      <c r="BQ41" s="120">
        <f t="shared" si="211"/>
        <v>1.3333333333333333</v>
      </c>
      <c r="BR41" s="120">
        <f t="shared" si="211"/>
        <v>1.3333333333333333</v>
      </c>
      <c r="BS41" s="120">
        <f t="shared" si="211"/>
        <v>1.3333333333333333</v>
      </c>
      <c r="BT41" s="120">
        <f t="shared" si="211"/>
        <v>1.3333333333333333</v>
      </c>
      <c r="BU41" s="120">
        <f t="shared" si="211"/>
        <v>1.3333333333333333</v>
      </c>
      <c r="BV41" s="120">
        <f t="shared" si="211"/>
        <v>1.3333333333333333</v>
      </c>
      <c r="BW41" s="120">
        <f t="shared" si="211"/>
        <v>1.3333333333333333</v>
      </c>
      <c r="BX41" s="120">
        <f t="shared" si="211"/>
        <v>1.3333333333333333</v>
      </c>
      <c r="BY41" s="120">
        <f t="shared" si="211"/>
        <v>0.33873459779659731</v>
      </c>
      <c r="BZ41" s="120">
        <f t="shared" si="211"/>
        <v>1.3549383911863893</v>
      </c>
      <c r="CA41" s="120">
        <f t="shared" si="211"/>
        <v>3.0486113801693762</v>
      </c>
      <c r="CB41" s="120">
        <f t="shared" si="211"/>
        <v>5.419753564745557</v>
      </c>
      <c r="CC41" s="120">
        <f t="shared" si="211"/>
        <v>8.4683649449149332</v>
      </c>
      <c r="CD41" s="120">
        <f t="shared" si="211"/>
        <v>12.194445520677505</v>
      </c>
      <c r="CE41" s="120">
        <f t="shared" si="211"/>
        <v>16.597995292033268</v>
      </c>
      <c r="CF41" s="120">
        <f t="shared" si="211"/>
        <v>21.679014258982228</v>
      </c>
      <c r="CG41" s="120">
        <f t="shared" si="190"/>
        <v>3.9362183314205494</v>
      </c>
      <c r="CH41" s="120">
        <f t="shared" si="190"/>
        <v>0.98405458285513736</v>
      </c>
      <c r="CI41" s="120">
        <f t="shared" si="190"/>
        <v>0.43735759238006106</v>
      </c>
      <c r="CJ41" s="120">
        <f t="shared" si="190"/>
        <v>0.24601364571378434</v>
      </c>
      <c r="CK41" s="120">
        <f t="shared" si="190"/>
        <v>0.15744873325682199</v>
      </c>
      <c r="CL41" s="120">
        <f t="shared" si="190"/>
        <v>0.10933939809501526</v>
      </c>
      <c r="CM41" s="120">
        <f t="shared" si="190"/>
        <v>8.0330986355521425E-2</v>
      </c>
      <c r="CN41" s="120">
        <f t="shared" si="190"/>
        <v>6.1503411428446085E-2</v>
      </c>
      <c r="CO41" s="94">
        <f t="shared" si="37"/>
        <v>4.8602275044970558</v>
      </c>
      <c r="CP41" s="94">
        <f t="shared" si="38"/>
        <v>6.1933700179882223</v>
      </c>
      <c r="CQ41" s="94">
        <f t="shared" si="39"/>
        <v>8.4152742071401683</v>
      </c>
      <c r="CR41" s="94">
        <f t="shared" si="40"/>
        <v>11.525940071952892</v>
      </c>
      <c r="CS41" s="94">
        <f t="shared" si="41"/>
        <v>15.525367612426393</v>
      </c>
      <c r="CT41" s="94">
        <f t="shared" si="42"/>
        <v>20.413556828560676</v>
      </c>
      <c r="CU41" s="94">
        <f t="shared" si="43"/>
        <v>26.190507720355729</v>
      </c>
      <c r="CV41" s="94">
        <f t="shared" si="44"/>
        <v>32.856220287811567</v>
      </c>
      <c r="CW41" s="94">
        <f t="shared" si="45"/>
        <v>4.8602275044970558</v>
      </c>
      <c r="CX41" s="94">
        <f t="shared" si="46"/>
        <v>6.1933700179882223</v>
      </c>
      <c r="CY41" s="94">
        <f t="shared" si="47"/>
        <v>8.4152742071401683</v>
      </c>
      <c r="CZ41" s="94">
        <f t="shared" si="48"/>
        <v>11.525940071952892</v>
      </c>
      <c r="DA41" s="94">
        <f t="shared" si="49"/>
        <v>15.525367612426393</v>
      </c>
      <c r="DB41" s="94">
        <f t="shared" si="50"/>
        <v>20.413556828560676</v>
      </c>
      <c r="DC41" s="94">
        <f t="shared" si="51"/>
        <v>26.190507720355729</v>
      </c>
      <c r="DD41" s="94">
        <f t="shared" si="52"/>
        <v>32.856220287811567</v>
      </c>
      <c r="DE41" s="11">
        <f t="shared" si="53"/>
        <v>18.626994590145461</v>
      </c>
      <c r="DF41" s="11">
        <f t="shared" si="54"/>
        <v>7.8345433892736054</v>
      </c>
      <c r="DG41" s="11">
        <f t="shared" si="55"/>
        <v>7.3414284163562868</v>
      </c>
      <c r="DH41" s="11">
        <f t="shared" si="56"/>
        <v>8.9471948142673607</v>
      </c>
      <c r="DI41" s="11">
        <f t="shared" si="57"/>
        <v>11.641546544608888</v>
      </c>
      <c r="DJ41" s="11">
        <f t="shared" si="58"/>
        <v>15.175189779724231</v>
      </c>
      <c r="DK41" s="11">
        <f t="shared" si="59"/>
        <v>19.462705904122021</v>
      </c>
      <c r="DL41" s="11">
        <f t="shared" si="60"/>
        <v>24.468414571362679</v>
      </c>
      <c r="DM41" s="94">
        <f t="shared" si="61"/>
        <v>18.626994590145461</v>
      </c>
      <c r="DN41" s="94">
        <f t="shared" si="62"/>
        <v>7.8345433892736054</v>
      </c>
      <c r="DO41" s="94">
        <f t="shared" si="63"/>
        <v>7.3414284163562868</v>
      </c>
      <c r="DP41" s="94">
        <f t="shared" si="64"/>
        <v>8.9471948142673607</v>
      </c>
      <c r="DQ41" s="94">
        <f t="shared" si="65"/>
        <v>11.641546544608888</v>
      </c>
      <c r="DR41" s="94">
        <f t="shared" si="66"/>
        <v>15.175189779724231</v>
      </c>
      <c r="DS41" s="94">
        <f t="shared" si="67"/>
        <v>19.462705904122021</v>
      </c>
      <c r="DT41" s="94">
        <f t="shared" si="68"/>
        <v>24.468414571362679</v>
      </c>
      <c r="DU41" s="94">
        <f t="shared" si="69"/>
        <v>11.462103009618911</v>
      </c>
      <c r="DV41" s="94">
        <f t="shared" si="70"/>
        <v>6.9740981525736867</v>
      </c>
      <c r="DW41" s="94">
        <f t="shared" si="71"/>
        <v>6.7690379348025962</v>
      </c>
      <c r="DX41" s="94">
        <f t="shared" si="72"/>
        <v>7.4367905388192561</v>
      </c>
      <c r="DY41" s="94">
        <f t="shared" si="73"/>
        <v>8.557227724709346</v>
      </c>
      <c r="DZ41" s="94">
        <f t="shared" si="74"/>
        <v>10.026681485221278</v>
      </c>
      <c r="EA41" s="94">
        <f t="shared" si="75"/>
        <v>11.809630773831685</v>
      </c>
      <c r="EB41" s="94">
        <f t="shared" si="76"/>
        <v>13.891238037408154</v>
      </c>
      <c r="EC41" s="94">
        <f t="shared" si="77"/>
        <v>11.462103009618911</v>
      </c>
      <c r="ED41" s="94">
        <f t="shared" si="78"/>
        <v>6.9740981525736867</v>
      </c>
      <c r="EE41" s="94">
        <f t="shared" si="79"/>
        <v>6.7690379348025962</v>
      </c>
      <c r="EF41" s="94">
        <f t="shared" si="80"/>
        <v>7.4367905388192561</v>
      </c>
      <c r="EG41" s="94">
        <f t="shared" si="81"/>
        <v>8.557227724709346</v>
      </c>
      <c r="EH41" s="94">
        <f t="shared" si="82"/>
        <v>10.026681485221278</v>
      </c>
      <c r="EI41" s="94">
        <f t="shared" si="83"/>
        <v>11.809630773831685</v>
      </c>
      <c r="EJ41" s="94">
        <f t="shared" si="84"/>
        <v>13.891238037408154</v>
      </c>
      <c r="EK41" s="94">
        <f t="shared" si="85"/>
        <v>11.462103009618911</v>
      </c>
      <c r="EL41" s="94">
        <f t="shared" si="86"/>
        <v>6.9740981525736867</v>
      </c>
      <c r="EM41" s="94">
        <f t="shared" si="87"/>
        <v>6.7690379348025962</v>
      </c>
      <c r="EN41" s="94">
        <f t="shared" si="88"/>
        <v>7.4367905388192561</v>
      </c>
      <c r="EO41" s="94">
        <f t="shared" si="89"/>
        <v>8.557227724709346</v>
      </c>
      <c r="EP41" s="94">
        <f t="shared" si="90"/>
        <v>10.026681485221278</v>
      </c>
      <c r="EQ41" s="94">
        <f t="shared" si="91"/>
        <v>11.809630773831685</v>
      </c>
      <c r="ER41" s="94">
        <f t="shared" si="92"/>
        <v>13.891238037408154</v>
      </c>
      <c r="ES41" s="94">
        <f t="shared" si="93"/>
        <v>1</v>
      </c>
      <c r="ET41" s="94">
        <f t="shared" si="94"/>
        <v>1</v>
      </c>
      <c r="EU41" s="94">
        <f t="shared" si="95"/>
        <v>1</v>
      </c>
      <c r="EV41" s="94">
        <f t="shared" si="96"/>
        <v>1</v>
      </c>
      <c r="EW41" s="94">
        <f t="shared" si="97"/>
        <v>1</v>
      </c>
      <c r="EX41" s="94">
        <f t="shared" si="98"/>
        <v>1</v>
      </c>
      <c r="EY41" s="94">
        <f t="shared" si="99"/>
        <v>1</v>
      </c>
      <c r="EZ41" s="94">
        <f t="shared" si="100"/>
        <v>1</v>
      </c>
      <c r="FA41" s="94">
        <f t="shared" si="101"/>
        <v>1</v>
      </c>
      <c r="FB41" s="94">
        <f t="shared" si="102"/>
        <v>1</v>
      </c>
      <c r="FC41" s="94">
        <f t="shared" si="103"/>
        <v>1</v>
      </c>
      <c r="FD41" s="94">
        <f t="shared" si="104"/>
        <v>1</v>
      </c>
      <c r="FE41" s="94">
        <f t="shared" si="105"/>
        <v>1</v>
      </c>
      <c r="FF41" s="94">
        <f t="shared" si="106"/>
        <v>1</v>
      </c>
      <c r="FG41" s="94">
        <f t="shared" si="107"/>
        <v>1</v>
      </c>
      <c r="FH41" s="94">
        <f t="shared" si="108"/>
        <v>1</v>
      </c>
      <c r="FI41" s="94">
        <f t="shared" si="109"/>
        <v>1</v>
      </c>
      <c r="FJ41" s="94">
        <f t="shared" si="110"/>
        <v>1</v>
      </c>
      <c r="FK41" s="94">
        <f t="shared" si="111"/>
        <v>1</v>
      </c>
      <c r="FL41" s="94">
        <f t="shared" si="112"/>
        <v>1</v>
      </c>
      <c r="FM41" s="94">
        <f t="shared" si="113"/>
        <v>1</v>
      </c>
      <c r="FN41" s="94">
        <f t="shared" si="114"/>
        <v>1</v>
      </c>
      <c r="FO41" s="94">
        <f t="shared" si="115"/>
        <v>1</v>
      </c>
      <c r="FP41" s="94">
        <f t="shared" si="116"/>
        <v>1</v>
      </c>
      <c r="FQ41" s="114">
        <f t="shared" si="117"/>
        <v>11.805837577823738</v>
      </c>
      <c r="FR41" s="114">
        <f t="shared" si="118"/>
        <v>4.8561251046390472</v>
      </c>
      <c r="FS41" s="114">
        <f t="shared" si="119"/>
        <v>4.1833055884080199</v>
      </c>
      <c r="FT41" s="114">
        <f t="shared" si="120"/>
        <v>4.3975090853990286</v>
      </c>
      <c r="FU41" s="114">
        <f t="shared" si="121"/>
        <v>4.7761935712836996</v>
      </c>
      <c r="FV41" s="114">
        <f t="shared" si="122"/>
        <v>5.1437653285740668</v>
      </c>
      <c r="FW41" s="114">
        <f t="shared" si="123"/>
        <v>5.4572089714733441</v>
      </c>
      <c r="FX41" s="114">
        <f t="shared" si="124"/>
        <v>5.7130478794370925</v>
      </c>
      <c r="FY41" s="89"/>
      <c r="FZ41" s="89">
        <f t="shared" si="125"/>
        <v>4.1833055884080199</v>
      </c>
      <c r="GB41" s="120">
        <f t="shared" si="202"/>
        <v>2.9521637485654124</v>
      </c>
      <c r="GC41" s="120">
        <f t="shared" si="202"/>
        <v>0.7380409371413531</v>
      </c>
      <c r="GD41" s="120">
        <f t="shared" si="202"/>
        <v>0.32801819428504581</v>
      </c>
      <c r="GE41" s="120">
        <f t="shared" si="202"/>
        <v>0.18451023428533828</v>
      </c>
      <c r="GF41" s="120">
        <f t="shared" si="202"/>
        <v>0.11808654994261648</v>
      </c>
      <c r="GG41" s="120">
        <f t="shared" si="202"/>
        <v>8.2004548571261451E-2</v>
      </c>
      <c r="GH41" s="120">
        <f t="shared" si="202"/>
        <v>6.0248239766641065E-2</v>
      </c>
      <c r="GI41" s="120">
        <f t="shared" si="202"/>
        <v>4.6127558571334569E-2</v>
      </c>
      <c r="GJ41" s="120">
        <v>1</v>
      </c>
      <c r="GK41" s="120">
        <v>1</v>
      </c>
      <c r="GL41" s="120">
        <v>1</v>
      </c>
      <c r="GM41" s="120">
        <v>1</v>
      </c>
      <c r="GN41" s="120">
        <v>1</v>
      </c>
      <c r="GO41" s="120">
        <v>1</v>
      </c>
      <c r="GP41" s="120">
        <v>1</v>
      </c>
      <c r="GQ41" s="120">
        <v>1</v>
      </c>
      <c r="GR41" s="120">
        <f t="shared" si="127"/>
        <v>0.33873459779659731</v>
      </c>
      <c r="GS41" s="120">
        <f t="shared" si="128"/>
        <v>1.3549383911863893</v>
      </c>
      <c r="GT41" s="120">
        <f t="shared" si="129"/>
        <v>3.0486113801693762</v>
      </c>
      <c r="GU41" s="120">
        <f t="shared" si="130"/>
        <v>5.419753564745557</v>
      </c>
      <c r="GV41" s="120">
        <f t="shared" si="131"/>
        <v>8.4683649449149332</v>
      </c>
      <c r="GW41" s="120">
        <f t="shared" si="132"/>
        <v>12.194445520677505</v>
      </c>
      <c r="GX41" s="120">
        <f t="shared" si="133"/>
        <v>16.597995292033268</v>
      </c>
      <c r="GY41" s="120">
        <f t="shared" si="134"/>
        <v>21.679014258982228</v>
      </c>
      <c r="GZ41" s="120">
        <f t="shared" si="135"/>
        <v>2.9521637485654124</v>
      </c>
      <c r="HA41" s="120">
        <f t="shared" si="136"/>
        <v>0.7380409371413531</v>
      </c>
      <c r="HB41" s="120">
        <f t="shared" si="137"/>
        <v>0.32801819428504581</v>
      </c>
      <c r="HC41" s="120">
        <f t="shared" si="138"/>
        <v>0.18451023428533828</v>
      </c>
      <c r="HD41" s="120">
        <f t="shared" si="139"/>
        <v>0.11808654994261648</v>
      </c>
      <c r="HE41" s="120">
        <f t="shared" si="140"/>
        <v>8.2004548571261451E-2</v>
      </c>
      <c r="HF41" s="120">
        <f t="shared" si="141"/>
        <v>6.0248239766641065E-2</v>
      </c>
      <c r="HG41" s="120">
        <f t="shared" si="142"/>
        <v>4.6127558571334569E-2</v>
      </c>
      <c r="HI41" s="120">
        <f t="shared" si="203"/>
        <v>15.744873325682198</v>
      </c>
      <c r="HJ41" s="120">
        <f t="shared" si="203"/>
        <v>3.9362183314205494</v>
      </c>
      <c r="HK41" s="120">
        <f t="shared" si="203"/>
        <v>1.7494303695202442</v>
      </c>
      <c r="HL41" s="120">
        <f t="shared" si="203"/>
        <v>0.98405458285513736</v>
      </c>
      <c r="HM41" s="120">
        <f t="shared" si="203"/>
        <v>0.62979493302728795</v>
      </c>
      <c r="HN41" s="120">
        <f t="shared" si="203"/>
        <v>0.43735759238006106</v>
      </c>
      <c r="HO41" s="120">
        <f t="shared" si="203"/>
        <v>0.3213239454220857</v>
      </c>
      <c r="HP41" s="120">
        <f t="shared" si="203"/>
        <v>0.24601364571378434</v>
      </c>
      <c r="HQ41" s="120">
        <f t="shared" si="204"/>
        <v>1.3333333333333333</v>
      </c>
      <c r="HR41" s="120">
        <f t="shared" si="204"/>
        <v>1.3333333333333333</v>
      </c>
      <c r="HS41" s="120">
        <f t="shared" si="204"/>
        <v>1.3333333333333333</v>
      </c>
      <c r="HT41" s="120">
        <f t="shared" si="204"/>
        <v>1.3333333333333333</v>
      </c>
      <c r="HU41" s="120">
        <f t="shared" si="204"/>
        <v>1.3333333333333333</v>
      </c>
      <c r="HV41" s="120">
        <f t="shared" si="204"/>
        <v>1.3333333333333333</v>
      </c>
      <c r="HW41" s="120">
        <f t="shared" si="204"/>
        <v>1.3333333333333333</v>
      </c>
      <c r="HX41" s="120">
        <f t="shared" si="204"/>
        <v>1.3333333333333333</v>
      </c>
      <c r="HY41" s="120">
        <f t="shared" si="145"/>
        <v>0.33873459779659731</v>
      </c>
      <c r="HZ41" s="120">
        <f t="shared" si="146"/>
        <v>1.3549383911863893</v>
      </c>
      <c r="IA41" s="120">
        <f t="shared" si="147"/>
        <v>3.0486113801693762</v>
      </c>
      <c r="IB41" s="120">
        <f t="shared" si="148"/>
        <v>5.419753564745557</v>
      </c>
      <c r="IC41" s="120">
        <f t="shared" si="149"/>
        <v>8.4683649449149332</v>
      </c>
      <c r="ID41" s="120">
        <f t="shared" si="150"/>
        <v>12.194445520677505</v>
      </c>
      <c r="IE41" s="120">
        <f t="shared" si="151"/>
        <v>16.597995292033268</v>
      </c>
      <c r="IF41" s="120">
        <f t="shared" si="152"/>
        <v>21.679014258982228</v>
      </c>
      <c r="IG41" s="120">
        <f t="shared" si="153"/>
        <v>3.9362183314205494</v>
      </c>
      <c r="IH41" s="120">
        <f t="shared" si="154"/>
        <v>0.98405458285513736</v>
      </c>
      <c r="II41" s="120">
        <f t="shared" si="155"/>
        <v>0.43735759238006106</v>
      </c>
      <c r="IJ41" s="120">
        <f t="shared" si="156"/>
        <v>0.24601364571378434</v>
      </c>
      <c r="IK41" s="120">
        <f t="shared" si="157"/>
        <v>0.15744873325682199</v>
      </c>
      <c r="IL41" s="120">
        <f t="shared" si="158"/>
        <v>0.10933939809501526</v>
      </c>
      <c r="IM41" s="120">
        <f t="shared" si="159"/>
        <v>8.0330986355521425E-2</v>
      </c>
      <c r="IN41" s="120">
        <f t="shared" si="160"/>
        <v>6.1503411428446085E-2</v>
      </c>
      <c r="IO41" s="10"/>
      <c r="IP41" s="120">
        <f t="shared" si="161"/>
        <v>2.2141228114240592</v>
      </c>
      <c r="IQ41" s="120">
        <f t="shared" si="205"/>
        <v>0.59043274971308246</v>
      </c>
      <c r="IR41" s="120">
        <f t="shared" si="205"/>
        <v>0.29521637485654123</v>
      </c>
      <c r="IS41" s="120">
        <f t="shared" si="205"/>
        <v>0.17365669109208307</v>
      </c>
      <c r="IT41" s="120">
        <f t="shared" si="205"/>
        <v>0.11354475956020817</v>
      </c>
      <c r="IU41" s="120">
        <f t="shared" si="205"/>
        <v>7.9788209420686818E-2</v>
      </c>
      <c r="IV41" s="120">
        <f t="shared" si="205"/>
        <v>5.9043274971308242E-2</v>
      </c>
      <c r="IW41" s="120">
        <f t="shared" si="205"/>
        <v>4.5417903824083262E-2</v>
      </c>
      <c r="IX41" s="120">
        <v>1</v>
      </c>
      <c r="IY41" s="120">
        <v>1</v>
      </c>
      <c r="IZ41" s="120">
        <v>1</v>
      </c>
      <c r="JA41" s="120">
        <v>1</v>
      </c>
      <c r="JB41" s="120">
        <v>1</v>
      </c>
      <c r="JC41" s="120">
        <v>1</v>
      </c>
      <c r="JD41" s="120">
        <v>1</v>
      </c>
      <c r="JE41" s="120">
        <v>1</v>
      </c>
      <c r="JF41" s="120">
        <f t="shared" si="163"/>
        <v>1.3549383911863893</v>
      </c>
      <c r="JG41" s="120">
        <f t="shared" si="206"/>
        <v>2.777623701932098</v>
      </c>
      <c r="JH41" s="120">
        <f t="shared" si="206"/>
        <v>4.6067905300337237</v>
      </c>
      <c r="JI41" s="120">
        <f t="shared" si="206"/>
        <v>7.033724295423462</v>
      </c>
      <c r="JJ41" s="120">
        <f t="shared" si="206"/>
        <v>10.10992491885229</v>
      </c>
      <c r="JK41" s="120">
        <f t="shared" si="206"/>
        <v>13.851498553141941</v>
      </c>
      <c r="JL41" s="120">
        <f t="shared" si="206"/>
        <v>18.264569513192527</v>
      </c>
      <c r="JM41" s="120">
        <f t="shared" si="206"/>
        <v>23.351842041946963</v>
      </c>
      <c r="JN41" s="120">
        <f t="shared" si="165"/>
        <v>2.2141228114240592</v>
      </c>
      <c r="JO41" s="120">
        <f t="shared" si="166"/>
        <v>0.59043274971308246</v>
      </c>
      <c r="JP41" s="120">
        <f t="shared" si="167"/>
        <v>0.29521637485654123</v>
      </c>
      <c r="JQ41" s="120">
        <f t="shared" si="168"/>
        <v>0.17365669109208307</v>
      </c>
      <c r="JR41" s="120">
        <f t="shared" si="169"/>
        <v>0.11354475956020817</v>
      </c>
      <c r="JS41" s="120">
        <f t="shared" si="170"/>
        <v>7.9788209420686818E-2</v>
      </c>
      <c r="JT41" s="120">
        <f t="shared" si="171"/>
        <v>5.9043274971308242E-2</v>
      </c>
      <c r="JU41" s="120">
        <f t="shared" si="172"/>
        <v>4.5417903824083262E-2</v>
      </c>
      <c r="JW41" s="120">
        <f t="shared" si="173"/>
        <v>11.80865499426165</v>
      </c>
      <c r="JX41" s="120">
        <f t="shared" si="207"/>
        <v>3.1489746651364396</v>
      </c>
      <c r="JY41" s="120">
        <f t="shared" si="207"/>
        <v>1.5744873325682198</v>
      </c>
      <c r="JZ41" s="120">
        <f t="shared" si="207"/>
        <v>0.92616901915777639</v>
      </c>
      <c r="KA41" s="120">
        <f t="shared" si="207"/>
        <v>0.60557205098777689</v>
      </c>
      <c r="KB41" s="120">
        <f t="shared" si="207"/>
        <v>0.42553711691032969</v>
      </c>
      <c r="KC41" s="120">
        <f t="shared" si="207"/>
        <v>0.31489746651364398</v>
      </c>
      <c r="KD41" s="120">
        <f t="shared" si="207"/>
        <v>0.24222882039511073</v>
      </c>
      <c r="KE41" s="120">
        <f t="shared" si="208"/>
        <v>1.3333333333333333</v>
      </c>
      <c r="KF41" s="120">
        <f t="shared" si="208"/>
        <v>1.3333333333333333</v>
      </c>
      <c r="KG41" s="120">
        <f t="shared" si="208"/>
        <v>1.3333333333333333</v>
      </c>
      <c r="KH41" s="120">
        <f t="shared" si="208"/>
        <v>1.3333333333333333</v>
      </c>
      <c r="KI41" s="120">
        <f t="shared" si="208"/>
        <v>1.3333333333333333</v>
      </c>
      <c r="KJ41" s="120">
        <f t="shared" si="208"/>
        <v>1.3333333333333333</v>
      </c>
      <c r="KK41" s="120">
        <f t="shared" si="208"/>
        <v>1.3333333333333333</v>
      </c>
      <c r="KL41" s="120">
        <f t="shared" si="208"/>
        <v>1.3333333333333333</v>
      </c>
      <c r="KM41" s="120">
        <f t="shared" si="176"/>
        <v>1.3549383911863893</v>
      </c>
      <c r="KN41" s="120">
        <f t="shared" si="209"/>
        <v>2.777623701932098</v>
      </c>
      <c r="KO41" s="120">
        <f t="shared" si="209"/>
        <v>4.6067905300337237</v>
      </c>
      <c r="KP41" s="120">
        <f t="shared" si="209"/>
        <v>7.033724295423462</v>
      </c>
      <c r="KQ41" s="120">
        <f t="shared" si="209"/>
        <v>10.10992491885229</v>
      </c>
      <c r="KR41" s="120">
        <f t="shared" si="209"/>
        <v>13.851498553141941</v>
      </c>
      <c r="KS41" s="120">
        <f t="shared" si="209"/>
        <v>18.264569513192527</v>
      </c>
      <c r="KT41" s="120">
        <f t="shared" si="209"/>
        <v>23.351842041946963</v>
      </c>
      <c r="KU41" s="120">
        <f t="shared" si="178"/>
        <v>2.9521637485654124</v>
      </c>
      <c r="KV41" s="120">
        <f t="shared" si="179"/>
        <v>0.78724366628410991</v>
      </c>
      <c r="KW41" s="120">
        <f t="shared" si="180"/>
        <v>0.39362183314205496</v>
      </c>
      <c r="KX41" s="120">
        <f t="shared" si="181"/>
        <v>0.2315422547894441</v>
      </c>
      <c r="KY41" s="120">
        <f t="shared" si="182"/>
        <v>0.15139301274694422</v>
      </c>
      <c r="KZ41" s="120">
        <f t="shared" si="183"/>
        <v>0.10638427922758242</v>
      </c>
      <c r="LA41" s="120">
        <f t="shared" si="184"/>
        <v>7.8724366628410994E-2</v>
      </c>
      <c r="LB41" s="120">
        <f t="shared" si="185"/>
        <v>6.0557205098777683E-2</v>
      </c>
      <c r="LD41" s="94">
        <v>1.7181861798319216</v>
      </c>
      <c r="LE41" s="18">
        <f t="shared" si="210"/>
        <v>7.5273755669209619</v>
      </c>
      <c r="LF41" s="18">
        <f t="shared" si="210"/>
        <v>5.9066675636892576</v>
      </c>
      <c r="LG41" s="18">
        <f t="shared" si="210"/>
        <v>4.8662206166384063</v>
      </c>
      <c r="LH41" s="18">
        <f t="shared" si="210"/>
        <v>3.6127976335069341</v>
      </c>
      <c r="LI41" s="18">
        <f t="shared" si="210"/>
        <v>2.3085988439378933</v>
      </c>
      <c r="LJ41" s="18">
        <f t="shared" si="210"/>
        <v>1.2513650279967428</v>
      </c>
      <c r="LK41" s="18">
        <f t="shared" si="210"/>
        <v>1.0038912838941239</v>
      </c>
      <c r="LL41" s="18"/>
      <c r="LM41" s="94">
        <v>1.7181861798319216</v>
      </c>
      <c r="LN41" s="18">
        <v>4.1421110816574096</v>
      </c>
      <c r="LO41" s="18">
        <v>3.7015552684595616</v>
      </c>
      <c r="LP41" s="18">
        <v>3.3444219160030091</v>
      </c>
      <c r="LQ41" s="18">
        <v>2.8057117397680322</v>
      </c>
      <c r="LR41" s="18">
        <v>2.059748208642787</v>
      </c>
      <c r="LS41" s="18">
        <v>1.2352208363648043</v>
      </c>
      <c r="LT41" s="18">
        <v>1.0020274863332688</v>
      </c>
      <c r="LU41" s="18">
        <v>7.5273755669209619</v>
      </c>
      <c r="LV41" s="18">
        <v>5.9066675636892576</v>
      </c>
      <c r="LW41" s="18">
        <v>4.8662206166384063</v>
      </c>
      <c r="LX41" s="18">
        <v>3.6127976335069341</v>
      </c>
      <c r="LY41" s="18">
        <v>2.3085988439378933</v>
      </c>
      <c r="LZ41" s="18">
        <v>1.2513650279967428</v>
      </c>
      <c r="MA41" s="18">
        <v>1.0038912838941239</v>
      </c>
      <c r="MB41" s="18">
        <v>5.4162910630261836</v>
      </c>
      <c r="MC41" s="18">
        <v>4.6145570608888571</v>
      </c>
      <c r="MD41" s="18">
        <v>4.0187030335880536</v>
      </c>
      <c r="ME41" s="18">
        <v>3.1989663396363457</v>
      </c>
      <c r="MF41" s="18">
        <v>2.2017205044379589</v>
      </c>
      <c r="MG41" s="18">
        <v>1.24381194571482</v>
      </c>
      <c r="MH41" s="18">
        <v>1.0017320804499221</v>
      </c>
      <c r="MI41" s="18">
        <v>8.6557943894230291</v>
      </c>
      <c r="MJ41" s="18">
        <v>6.7378185846958516</v>
      </c>
      <c r="MK41" s="18">
        <v>5.4159947670750803</v>
      </c>
      <c r="ML41" s="18">
        <v>3.8976321870880404</v>
      </c>
      <c r="MM41" s="18">
        <v>2.3697368260739724</v>
      </c>
      <c r="MN41" s="18">
        <v>1.2499717303965299</v>
      </c>
      <c r="MO41" s="18">
        <v>1.0000126254249304</v>
      </c>
      <c r="MP41" s="120"/>
      <c r="MQ41" s="120"/>
      <c r="MR41" s="120"/>
      <c r="MS41" s="120"/>
    </row>
    <row r="42" spans="1:357" s="4" customFormat="1" ht="13.8" x14ac:dyDescent="0.3">
      <c r="A42" s="5"/>
      <c r="B42" s="5"/>
      <c r="C42" s="5"/>
      <c r="D42" s="5"/>
      <c r="E42" s="5"/>
      <c r="F42" s="5"/>
      <c r="G42" s="5"/>
      <c r="H42" s="5"/>
      <c r="K42" s="5"/>
      <c r="M42" s="6"/>
      <c r="N42" s="6"/>
      <c r="O42" s="6"/>
      <c r="P42" s="6"/>
      <c r="Q42" s="6"/>
      <c r="R42" s="6"/>
      <c r="S42" s="7"/>
      <c r="T42" s="6"/>
      <c r="W42" s="5"/>
      <c r="X42" s="127">
        <f t="shared" si="201"/>
        <v>18.384592124201561</v>
      </c>
      <c r="Y42" s="127">
        <v>10</v>
      </c>
      <c r="Z42" s="39">
        <f t="shared" si="2"/>
        <v>0.02</v>
      </c>
      <c r="AA42" s="39">
        <f t="shared" si="3"/>
        <v>10000000</v>
      </c>
      <c r="AB42" s="39">
        <f t="shared" si="4"/>
        <v>10000000</v>
      </c>
      <c r="AC42" s="98">
        <f t="shared" si="5"/>
        <v>3500000</v>
      </c>
      <c r="AD42" s="41">
        <f t="shared" si="6"/>
        <v>0.33</v>
      </c>
      <c r="AE42" s="41">
        <f t="shared" si="7"/>
        <v>0.33</v>
      </c>
      <c r="AF42" s="40">
        <f t="shared" si="8"/>
        <v>1.4999999999999999E-2</v>
      </c>
      <c r="AG42" s="39">
        <f t="shared" si="9"/>
        <v>10000000</v>
      </c>
      <c r="AH42" s="39">
        <f t="shared" si="10"/>
        <v>10000000</v>
      </c>
      <c r="AI42" s="98">
        <f t="shared" si="11"/>
        <v>3500000</v>
      </c>
      <c r="AJ42" s="41">
        <f t="shared" si="12"/>
        <v>0.33</v>
      </c>
      <c r="AK42" s="41">
        <f t="shared" si="13"/>
        <v>0.33</v>
      </c>
      <c r="AL42" s="41">
        <f t="shared" si="14"/>
        <v>0.15</v>
      </c>
      <c r="AM42" s="39">
        <f t="shared" si="15"/>
        <v>16000</v>
      </c>
      <c r="AN42" s="39">
        <f t="shared" si="16"/>
        <v>10000</v>
      </c>
      <c r="AO42" s="39">
        <f t="shared" si="17"/>
        <v>10000</v>
      </c>
      <c r="AP42" s="41">
        <f t="shared" si="18"/>
        <v>0.03</v>
      </c>
      <c r="AQ42" s="41">
        <f t="shared" si="19"/>
        <v>0.03</v>
      </c>
      <c r="AR42" s="4">
        <f t="shared" si="20"/>
        <v>0.16750000000000001</v>
      </c>
      <c r="AS42" s="11">
        <f t="shared" si="21"/>
        <v>1.838459212420156</v>
      </c>
      <c r="AT42" s="13">
        <f t="shared" si="22"/>
        <v>2698.7110633727179</v>
      </c>
      <c r="AU42" s="17">
        <f t="shared" si="187"/>
        <v>0.14240255159723011</v>
      </c>
      <c r="AV42" s="11">
        <f t="shared" si="23"/>
        <v>0.5714285714285714</v>
      </c>
      <c r="AW42" s="10">
        <f t="shared" si="24"/>
        <v>1</v>
      </c>
      <c r="AX42" s="10">
        <f t="shared" si="25"/>
        <v>0.8911</v>
      </c>
      <c r="AY42" s="10">
        <f t="shared" si="26"/>
        <v>224441.70126809561</v>
      </c>
      <c r="AZ42" s="10">
        <f t="shared" si="188"/>
        <v>1</v>
      </c>
      <c r="BA42" s="10">
        <f t="shared" si="27"/>
        <v>0.31188500000000002</v>
      </c>
      <c r="BB42" s="10">
        <f t="shared" si="28"/>
        <v>0.95377000000000001</v>
      </c>
      <c r="BC42" s="10">
        <f t="shared" si="29"/>
        <v>0.99909999999999999</v>
      </c>
      <c r="BD42" s="10">
        <f t="shared" si="30"/>
        <v>0.8911</v>
      </c>
      <c r="BE42" s="10">
        <f t="shared" si="31"/>
        <v>168331.27595107173</v>
      </c>
      <c r="BF42" s="10">
        <f t="shared" si="32"/>
        <v>1</v>
      </c>
      <c r="BG42" s="10">
        <f t="shared" si="33"/>
        <v>0.31188500000000002</v>
      </c>
      <c r="BH42" s="10">
        <f t="shared" si="34"/>
        <v>0.95377000000000001</v>
      </c>
      <c r="BI42" s="120">
        <f t="shared" si="189"/>
        <v>18.026305470573551</v>
      </c>
      <c r="BJ42" s="120">
        <f t="shared" si="211"/>
        <v>4.5065763676433876</v>
      </c>
      <c r="BK42" s="120">
        <f t="shared" si="211"/>
        <v>2.0029228300637278</v>
      </c>
      <c r="BL42" s="120">
        <f t="shared" si="211"/>
        <v>1.1266440919108469</v>
      </c>
      <c r="BM42" s="120">
        <f t="shared" si="211"/>
        <v>0.72105221882294201</v>
      </c>
      <c r="BN42" s="120">
        <f t="shared" si="211"/>
        <v>0.50073070751593196</v>
      </c>
      <c r="BO42" s="120">
        <f t="shared" si="211"/>
        <v>0.36788378511374592</v>
      </c>
      <c r="BP42" s="120">
        <f t="shared" si="211"/>
        <v>0.28166102297771173</v>
      </c>
      <c r="BQ42" s="120">
        <f t="shared" si="211"/>
        <v>1.3333333333333333</v>
      </c>
      <c r="BR42" s="120">
        <f t="shared" si="211"/>
        <v>1.3333333333333333</v>
      </c>
      <c r="BS42" s="120">
        <f t="shared" si="211"/>
        <v>1.3333333333333333</v>
      </c>
      <c r="BT42" s="120">
        <f t="shared" si="211"/>
        <v>1.3333333333333333</v>
      </c>
      <c r="BU42" s="120">
        <f t="shared" si="211"/>
        <v>1.3333333333333333</v>
      </c>
      <c r="BV42" s="120">
        <f t="shared" si="211"/>
        <v>1.3333333333333333</v>
      </c>
      <c r="BW42" s="120">
        <f t="shared" si="211"/>
        <v>1.3333333333333333</v>
      </c>
      <c r="BX42" s="120">
        <f t="shared" si="211"/>
        <v>1.3333333333333333</v>
      </c>
      <c r="BY42" s="120">
        <f t="shared" si="211"/>
        <v>0.29586391632159781</v>
      </c>
      <c r="BZ42" s="120">
        <f t="shared" si="211"/>
        <v>1.1834556652863912</v>
      </c>
      <c r="CA42" s="120">
        <f t="shared" si="211"/>
        <v>2.6627752468943804</v>
      </c>
      <c r="CB42" s="120">
        <f t="shared" si="211"/>
        <v>4.7338226611455649</v>
      </c>
      <c r="CC42" s="120">
        <f t="shared" si="211"/>
        <v>7.3965979080399453</v>
      </c>
      <c r="CD42" s="120">
        <f t="shared" si="211"/>
        <v>10.651100987577522</v>
      </c>
      <c r="CE42" s="120">
        <f t="shared" si="211"/>
        <v>14.497331899758292</v>
      </c>
      <c r="CF42" s="120">
        <f t="shared" si="211"/>
        <v>18.93529064458226</v>
      </c>
      <c r="CG42" s="120">
        <f t="shared" si="190"/>
        <v>4.5065763676433876</v>
      </c>
      <c r="CH42" s="120">
        <f t="shared" si="190"/>
        <v>1.1266440919108469</v>
      </c>
      <c r="CI42" s="120">
        <f t="shared" si="190"/>
        <v>0.50073070751593196</v>
      </c>
      <c r="CJ42" s="120">
        <f t="shared" si="190"/>
        <v>0.28166102297771173</v>
      </c>
      <c r="CK42" s="120">
        <f t="shared" si="190"/>
        <v>0.1802630547057355</v>
      </c>
      <c r="CL42" s="120">
        <f t="shared" si="190"/>
        <v>0.12518267687898299</v>
      </c>
      <c r="CM42" s="120">
        <f t="shared" si="190"/>
        <v>9.197094627843648E-2</v>
      </c>
      <c r="CN42" s="120">
        <f t="shared" si="190"/>
        <v>7.0415255744427932E-2</v>
      </c>
      <c r="CO42" s="94">
        <f t="shared" si="37"/>
        <v>4.803986100530226</v>
      </c>
      <c r="CP42" s="94">
        <f t="shared" si="38"/>
        <v>5.9684044021209033</v>
      </c>
      <c r="CQ42" s="94">
        <f t="shared" si="39"/>
        <v>7.9091015714387005</v>
      </c>
      <c r="CR42" s="94">
        <f t="shared" si="40"/>
        <v>10.626077608483616</v>
      </c>
      <c r="CS42" s="94">
        <f t="shared" si="41"/>
        <v>14.11933251325565</v>
      </c>
      <c r="CT42" s="94">
        <f t="shared" si="42"/>
        <v>18.388866285754801</v>
      </c>
      <c r="CU42" s="94">
        <f t="shared" si="43"/>
        <v>23.434678925981075</v>
      </c>
      <c r="CV42" s="94">
        <f t="shared" si="44"/>
        <v>29.256770433934463</v>
      </c>
      <c r="CW42" s="94">
        <f t="shared" si="45"/>
        <v>4.803986100530226</v>
      </c>
      <c r="CX42" s="94">
        <f t="shared" si="46"/>
        <v>5.9684044021209033</v>
      </c>
      <c r="CY42" s="94">
        <f t="shared" si="47"/>
        <v>7.9091015714387005</v>
      </c>
      <c r="CZ42" s="94">
        <f t="shared" si="48"/>
        <v>10.626077608483616</v>
      </c>
      <c r="DA42" s="94">
        <f t="shared" si="49"/>
        <v>14.11933251325565</v>
      </c>
      <c r="DB42" s="94">
        <f t="shared" si="50"/>
        <v>18.388866285754801</v>
      </c>
      <c r="DC42" s="94">
        <f t="shared" si="51"/>
        <v>23.434678925981075</v>
      </c>
      <c r="DD42" s="94">
        <f t="shared" si="52"/>
        <v>29.256770433934463</v>
      </c>
      <c r="DE42" s="11">
        <f t="shared" si="53"/>
        <v>20.865556053561814</v>
      </c>
      <c r="DF42" s="11">
        <f t="shared" si="54"/>
        <v>8.2334186995964451</v>
      </c>
      <c r="DG42" s="11">
        <f t="shared" si="55"/>
        <v>7.2090847436247749</v>
      </c>
      <c r="DH42" s="11">
        <f t="shared" si="56"/>
        <v>8.4038534197230774</v>
      </c>
      <c r="DI42" s="11">
        <f t="shared" si="57"/>
        <v>10.661036793529554</v>
      </c>
      <c r="DJ42" s="11">
        <f t="shared" si="58"/>
        <v>13.695218361760119</v>
      </c>
      <c r="DK42" s="11">
        <f t="shared" si="59"/>
        <v>17.408602351538704</v>
      </c>
      <c r="DL42" s="11">
        <f t="shared" si="60"/>
        <v>21.760338334226638</v>
      </c>
      <c r="DM42" s="94">
        <f t="shared" si="61"/>
        <v>20.865556053561814</v>
      </c>
      <c r="DN42" s="94">
        <f t="shared" si="62"/>
        <v>8.2334186995964451</v>
      </c>
      <c r="DO42" s="94">
        <f t="shared" si="63"/>
        <v>7.2090847436247749</v>
      </c>
      <c r="DP42" s="94">
        <f t="shared" si="64"/>
        <v>8.4038534197230774</v>
      </c>
      <c r="DQ42" s="94">
        <f t="shared" si="65"/>
        <v>10.661036793529554</v>
      </c>
      <c r="DR42" s="94">
        <f t="shared" si="66"/>
        <v>13.695218361760119</v>
      </c>
      <c r="DS42" s="94">
        <f t="shared" si="67"/>
        <v>17.408602351538704</v>
      </c>
      <c r="DT42" s="94">
        <f t="shared" si="68"/>
        <v>21.760338334226638</v>
      </c>
      <c r="DU42" s="94">
        <f t="shared" si="69"/>
        <v>12.393001332309058</v>
      </c>
      <c r="DV42" s="94">
        <f t="shared" si="70"/>
        <v>7.1399691207870726</v>
      </c>
      <c r="DW42" s="94">
        <f t="shared" si="71"/>
        <v>6.7140032596427739</v>
      </c>
      <c r="DX42" s="94">
        <f t="shared" si="72"/>
        <v>7.2108438310359997</v>
      </c>
      <c r="DY42" s="94">
        <f t="shared" si="73"/>
        <v>8.1494860130888434</v>
      </c>
      <c r="DZ42" s="94">
        <f t="shared" si="74"/>
        <v>9.4112403042989623</v>
      </c>
      <c r="EA42" s="94">
        <f t="shared" si="75"/>
        <v>10.955438658501754</v>
      </c>
      <c r="EB42" s="94">
        <f t="shared" si="76"/>
        <v>12.765093561115922</v>
      </c>
      <c r="EC42" s="94">
        <f t="shared" si="77"/>
        <v>12.393001332309058</v>
      </c>
      <c r="ED42" s="94">
        <f t="shared" si="78"/>
        <v>7.1399691207870735</v>
      </c>
      <c r="EE42" s="94">
        <f t="shared" si="79"/>
        <v>6.714003259642773</v>
      </c>
      <c r="EF42" s="94">
        <f t="shared" si="80"/>
        <v>7.2108438310359997</v>
      </c>
      <c r="EG42" s="94">
        <f t="shared" si="81"/>
        <v>8.1494860130888434</v>
      </c>
      <c r="EH42" s="94">
        <f t="shared" si="82"/>
        <v>9.4112403042989641</v>
      </c>
      <c r="EI42" s="94">
        <f t="shared" si="83"/>
        <v>10.955438658501755</v>
      </c>
      <c r="EJ42" s="94">
        <f t="shared" si="84"/>
        <v>12.765093561115922</v>
      </c>
      <c r="EK42" s="94">
        <f t="shared" si="85"/>
        <v>12.393001332309058</v>
      </c>
      <c r="EL42" s="94">
        <f t="shared" si="86"/>
        <v>7.1399691207870735</v>
      </c>
      <c r="EM42" s="94">
        <f t="shared" si="87"/>
        <v>6.714003259642773</v>
      </c>
      <c r="EN42" s="94">
        <f t="shared" si="88"/>
        <v>7.2108438310359997</v>
      </c>
      <c r="EO42" s="94">
        <f t="shared" si="89"/>
        <v>8.1494860130888434</v>
      </c>
      <c r="EP42" s="94">
        <f t="shared" si="90"/>
        <v>9.4112403042989641</v>
      </c>
      <c r="EQ42" s="94">
        <f t="shared" si="91"/>
        <v>10.955438658501755</v>
      </c>
      <c r="ER42" s="94">
        <f t="shared" si="92"/>
        <v>12.765093561115922</v>
      </c>
      <c r="ES42" s="94">
        <f t="shared" si="93"/>
        <v>1</v>
      </c>
      <c r="ET42" s="94">
        <f t="shared" si="94"/>
        <v>1</v>
      </c>
      <c r="EU42" s="94">
        <f t="shared" si="95"/>
        <v>1</v>
      </c>
      <c r="EV42" s="94">
        <f t="shared" si="96"/>
        <v>1</v>
      </c>
      <c r="EW42" s="94">
        <f t="shared" si="97"/>
        <v>1</v>
      </c>
      <c r="EX42" s="94">
        <f t="shared" si="98"/>
        <v>1</v>
      </c>
      <c r="EY42" s="94">
        <f t="shared" si="99"/>
        <v>1</v>
      </c>
      <c r="EZ42" s="94">
        <f t="shared" si="100"/>
        <v>1</v>
      </c>
      <c r="FA42" s="94">
        <f t="shared" si="101"/>
        <v>1</v>
      </c>
      <c r="FB42" s="94">
        <f t="shared" si="102"/>
        <v>1</v>
      </c>
      <c r="FC42" s="94">
        <f t="shared" si="103"/>
        <v>1</v>
      </c>
      <c r="FD42" s="94">
        <f t="shared" si="104"/>
        <v>1</v>
      </c>
      <c r="FE42" s="94">
        <f t="shared" si="105"/>
        <v>1</v>
      </c>
      <c r="FF42" s="94">
        <f t="shared" si="106"/>
        <v>0.99999999999999978</v>
      </c>
      <c r="FG42" s="94">
        <f t="shared" si="107"/>
        <v>1</v>
      </c>
      <c r="FH42" s="94">
        <f t="shared" si="108"/>
        <v>1</v>
      </c>
      <c r="FI42" s="94">
        <f t="shared" si="109"/>
        <v>1</v>
      </c>
      <c r="FJ42" s="94">
        <f t="shared" si="110"/>
        <v>1</v>
      </c>
      <c r="FK42" s="94">
        <f t="shared" si="111"/>
        <v>1</v>
      </c>
      <c r="FL42" s="94">
        <f t="shared" si="112"/>
        <v>1</v>
      </c>
      <c r="FM42" s="94">
        <f t="shared" si="113"/>
        <v>1</v>
      </c>
      <c r="FN42" s="94">
        <f t="shared" si="114"/>
        <v>1</v>
      </c>
      <c r="FO42" s="94">
        <f t="shared" si="115"/>
        <v>1</v>
      </c>
      <c r="FP42" s="94">
        <f t="shared" si="116"/>
        <v>1</v>
      </c>
      <c r="FQ42" s="114">
        <f t="shared" si="117"/>
        <v>13.232032906662088</v>
      </c>
      <c r="FR42" s="114">
        <f t="shared" si="118"/>
        <v>5.1316626079101288</v>
      </c>
      <c r="FS42" s="114">
        <f t="shared" si="119"/>
        <v>4.2009248989788723</v>
      </c>
      <c r="FT42" s="114">
        <f t="shared" si="120"/>
        <v>4.3123113450030122</v>
      </c>
      <c r="FU42" s="114">
        <f t="shared" si="121"/>
        <v>4.6492383164640536</v>
      </c>
      <c r="FV42" s="114">
        <f t="shared" si="122"/>
        <v>5.0049460754011896</v>
      </c>
      <c r="FW42" s="114">
        <f t="shared" si="123"/>
        <v>5.3210503781782794</v>
      </c>
      <c r="FX42" s="114">
        <f t="shared" si="124"/>
        <v>5.5859693293415766</v>
      </c>
      <c r="FY42" s="89"/>
      <c r="FZ42" s="89">
        <f t="shared" si="125"/>
        <v>4.2009248989788723</v>
      </c>
      <c r="GB42" s="120">
        <f t="shared" si="202"/>
        <v>3.3799322757325405</v>
      </c>
      <c r="GC42" s="120">
        <f t="shared" si="202"/>
        <v>0.84498306893313513</v>
      </c>
      <c r="GD42" s="120">
        <f t="shared" si="202"/>
        <v>0.37554803063694892</v>
      </c>
      <c r="GE42" s="120">
        <f t="shared" si="202"/>
        <v>0.21124576723328378</v>
      </c>
      <c r="GF42" s="120">
        <f t="shared" si="202"/>
        <v>0.13519729102930161</v>
      </c>
      <c r="GG42" s="120">
        <f t="shared" si="202"/>
        <v>9.3887007659237229E-2</v>
      </c>
      <c r="GH42" s="120">
        <f t="shared" si="202"/>
        <v>6.8978209708827357E-2</v>
      </c>
      <c r="GI42" s="120">
        <f t="shared" si="202"/>
        <v>5.2811441808320946E-2</v>
      </c>
      <c r="GJ42" s="120">
        <v>1</v>
      </c>
      <c r="GK42" s="120">
        <v>1</v>
      </c>
      <c r="GL42" s="120">
        <v>1</v>
      </c>
      <c r="GM42" s="120">
        <v>1</v>
      </c>
      <c r="GN42" s="120">
        <v>1</v>
      </c>
      <c r="GO42" s="120">
        <v>1</v>
      </c>
      <c r="GP42" s="120">
        <v>1</v>
      </c>
      <c r="GQ42" s="120">
        <v>1</v>
      </c>
      <c r="GR42" s="120">
        <f t="shared" si="127"/>
        <v>0.29586391632159781</v>
      </c>
      <c r="GS42" s="120">
        <f t="shared" si="128"/>
        <v>1.1834556652863912</v>
      </c>
      <c r="GT42" s="120">
        <f t="shared" si="129"/>
        <v>2.6627752468943804</v>
      </c>
      <c r="GU42" s="120">
        <f t="shared" si="130"/>
        <v>4.7338226611455649</v>
      </c>
      <c r="GV42" s="120">
        <f t="shared" si="131"/>
        <v>7.3965979080399453</v>
      </c>
      <c r="GW42" s="120">
        <f t="shared" si="132"/>
        <v>10.651100987577522</v>
      </c>
      <c r="GX42" s="120">
        <f t="shared" si="133"/>
        <v>14.497331899758292</v>
      </c>
      <c r="GY42" s="120">
        <f t="shared" si="134"/>
        <v>18.93529064458226</v>
      </c>
      <c r="GZ42" s="120">
        <f t="shared" si="135"/>
        <v>3.3799322757325405</v>
      </c>
      <c r="HA42" s="120">
        <f t="shared" si="136"/>
        <v>0.84498306893313513</v>
      </c>
      <c r="HB42" s="120">
        <f t="shared" si="137"/>
        <v>0.37554803063694892</v>
      </c>
      <c r="HC42" s="120">
        <f t="shared" si="138"/>
        <v>0.21124576723328378</v>
      </c>
      <c r="HD42" s="120">
        <f t="shared" si="139"/>
        <v>0.13519729102930161</v>
      </c>
      <c r="HE42" s="120">
        <f t="shared" si="140"/>
        <v>9.3887007659237229E-2</v>
      </c>
      <c r="HF42" s="120">
        <f t="shared" si="141"/>
        <v>6.8978209708827357E-2</v>
      </c>
      <c r="HG42" s="120">
        <f t="shared" si="142"/>
        <v>5.2811441808320946E-2</v>
      </c>
      <c r="HI42" s="120">
        <f t="shared" si="203"/>
        <v>18.026305470573551</v>
      </c>
      <c r="HJ42" s="120">
        <f t="shared" si="203"/>
        <v>4.5065763676433876</v>
      </c>
      <c r="HK42" s="120">
        <f t="shared" si="203"/>
        <v>2.0029228300637278</v>
      </c>
      <c r="HL42" s="120">
        <f t="shared" si="203"/>
        <v>1.1266440919108469</v>
      </c>
      <c r="HM42" s="120">
        <f t="shared" si="203"/>
        <v>0.72105221882294201</v>
      </c>
      <c r="HN42" s="120">
        <f t="shared" si="203"/>
        <v>0.50073070751593196</v>
      </c>
      <c r="HO42" s="120">
        <f t="shared" si="203"/>
        <v>0.36788378511374592</v>
      </c>
      <c r="HP42" s="120">
        <f t="shared" si="203"/>
        <v>0.28166102297771173</v>
      </c>
      <c r="HQ42" s="120">
        <f t="shared" si="204"/>
        <v>1.3333333333333333</v>
      </c>
      <c r="HR42" s="120">
        <f t="shared" si="204"/>
        <v>1.3333333333333333</v>
      </c>
      <c r="HS42" s="120">
        <f t="shared" si="204"/>
        <v>1.3333333333333333</v>
      </c>
      <c r="HT42" s="120">
        <f t="shared" si="204"/>
        <v>1.3333333333333333</v>
      </c>
      <c r="HU42" s="120">
        <f t="shared" si="204"/>
        <v>1.3333333333333333</v>
      </c>
      <c r="HV42" s="120">
        <f t="shared" si="204"/>
        <v>1.3333333333333333</v>
      </c>
      <c r="HW42" s="120">
        <f t="shared" si="204"/>
        <v>1.3333333333333333</v>
      </c>
      <c r="HX42" s="120">
        <f t="shared" si="204"/>
        <v>1.3333333333333333</v>
      </c>
      <c r="HY42" s="120">
        <f t="shared" si="145"/>
        <v>0.29586391632159781</v>
      </c>
      <c r="HZ42" s="120">
        <f t="shared" si="146"/>
        <v>1.1834556652863912</v>
      </c>
      <c r="IA42" s="120">
        <f t="shared" si="147"/>
        <v>2.6627752468943804</v>
      </c>
      <c r="IB42" s="120">
        <f t="shared" si="148"/>
        <v>4.7338226611455649</v>
      </c>
      <c r="IC42" s="120">
        <f t="shared" si="149"/>
        <v>7.3965979080399453</v>
      </c>
      <c r="ID42" s="120">
        <f t="shared" si="150"/>
        <v>10.651100987577522</v>
      </c>
      <c r="IE42" s="120">
        <f t="shared" si="151"/>
        <v>14.497331899758292</v>
      </c>
      <c r="IF42" s="120">
        <f t="shared" si="152"/>
        <v>18.93529064458226</v>
      </c>
      <c r="IG42" s="120">
        <f t="shared" si="153"/>
        <v>4.5065763676433876</v>
      </c>
      <c r="IH42" s="120">
        <f t="shared" si="154"/>
        <v>1.1266440919108469</v>
      </c>
      <c r="II42" s="120">
        <f t="shared" si="155"/>
        <v>0.50073070751593196</v>
      </c>
      <c r="IJ42" s="120">
        <f t="shared" si="156"/>
        <v>0.28166102297771173</v>
      </c>
      <c r="IK42" s="120">
        <f t="shared" si="157"/>
        <v>0.1802630547057355</v>
      </c>
      <c r="IL42" s="120">
        <f t="shared" si="158"/>
        <v>0.12518267687898299</v>
      </c>
      <c r="IM42" s="120">
        <f t="shared" si="159"/>
        <v>9.197094627843648E-2</v>
      </c>
      <c r="IN42" s="120">
        <f t="shared" si="160"/>
        <v>7.0415255744427932E-2</v>
      </c>
      <c r="IO42" s="10"/>
      <c r="IP42" s="120">
        <f t="shared" si="161"/>
        <v>2.5349492067994053</v>
      </c>
      <c r="IQ42" s="120">
        <f t="shared" si="205"/>
        <v>0.67598645514650813</v>
      </c>
      <c r="IR42" s="120">
        <f t="shared" si="205"/>
        <v>0.33799322757325406</v>
      </c>
      <c r="IS42" s="120">
        <f t="shared" si="205"/>
        <v>0.19881954563132592</v>
      </c>
      <c r="IT42" s="120">
        <f t="shared" si="205"/>
        <v>0.12999739522048231</v>
      </c>
      <c r="IU42" s="120">
        <f t="shared" si="205"/>
        <v>9.1349520965744335E-2</v>
      </c>
      <c r="IV42" s="120">
        <f t="shared" si="205"/>
        <v>6.7598645514650807E-2</v>
      </c>
      <c r="IW42" s="120">
        <f t="shared" si="205"/>
        <v>5.199895808819293E-2</v>
      </c>
      <c r="IX42" s="120">
        <v>1</v>
      </c>
      <c r="IY42" s="120">
        <v>1</v>
      </c>
      <c r="IZ42" s="120">
        <v>1</v>
      </c>
      <c r="JA42" s="120">
        <v>1</v>
      </c>
      <c r="JB42" s="120">
        <v>1</v>
      </c>
      <c r="JC42" s="120">
        <v>1</v>
      </c>
      <c r="JD42" s="120">
        <v>1</v>
      </c>
      <c r="JE42" s="120">
        <v>1</v>
      </c>
      <c r="JF42" s="120">
        <f t="shared" si="163"/>
        <v>1.1834556652863912</v>
      </c>
      <c r="JG42" s="120">
        <f t="shared" si="206"/>
        <v>2.4260841138371019</v>
      </c>
      <c r="JH42" s="120">
        <f t="shared" si="206"/>
        <v>4.0237492619737303</v>
      </c>
      <c r="JI42" s="120">
        <f t="shared" si="206"/>
        <v>6.1435272036190609</v>
      </c>
      <c r="JJ42" s="120">
        <f t="shared" si="206"/>
        <v>8.8303999640599962</v>
      </c>
      <c r="JK42" s="120">
        <f t="shared" si="206"/>
        <v>12.098435280934527</v>
      </c>
      <c r="JL42" s="120">
        <f t="shared" si="206"/>
        <v>15.952982368060555</v>
      </c>
      <c r="JM42" s="120">
        <f t="shared" si="206"/>
        <v>20.396403215955072</v>
      </c>
      <c r="JN42" s="120">
        <f t="shared" si="165"/>
        <v>2.5349492067994053</v>
      </c>
      <c r="JO42" s="120">
        <f t="shared" si="166"/>
        <v>0.67598645514650813</v>
      </c>
      <c r="JP42" s="120">
        <f t="shared" si="167"/>
        <v>0.33799322757325406</v>
      </c>
      <c r="JQ42" s="120">
        <f t="shared" si="168"/>
        <v>0.19881954563132592</v>
      </c>
      <c r="JR42" s="120">
        <f t="shared" si="169"/>
        <v>0.12999739522048231</v>
      </c>
      <c r="JS42" s="120">
        <f t="shared" si="170"/>
        <v>9.1349520965744335E-2</v>
      </c>
      <c r="JT42" s="120">
        <f t="shared" si="171"/>
        <v>6.7598645514650807E-2</v>
      </c>
      <c r="JU42" s="120">
        <f t="shared" si="172"/>
        <v>5.199895808819293E-2</v>
      </c>
      <c r="JW42" s="120">
        <f t="shared" si="173"/>
        <v>13.519729102930162</v>
      </c>
      <c r="JX42" s="120">
        <f t="shared" si="207"/>
        <v>3.6052610941147099</v>
      </c>
      <c r="JY42" s="120">
        <f t="shared" si="207"/>
        <v>1.8026305470573549</v>
      </c>
      <c r="JZ42" s="120">
        <f t="shared" si="207"/>
        <v>1.0603709100337382</v>
      </c>
      <c r="KA42" s="120">
        <f t="shared" si="207"/>
        <v>0.69331944117590572</v>
      </c>
      <c r="KB42" s="120">
        <f t="shared" si="207"/>
        <v>0.48719744515063645</v>
      </c>
      <c r="KC42" s="120">
        <f t="shared" si="207"/>
        <v>0.36052610941147101</v>
      </c>
      <c r="KD42" s="120">
        <f t="shared" si="207"/>
        <v>0.27732777647036227</v>
      </c>
      <c r="KE42" s="120">
        <f t="shared" si="208"/>
        <v>1.3333333333333333</v>
      </c>
      <c r="KF42" s="120">
        <f t="shared" si="208"/>
        <v>1.3333333333333333</v>
      </c>
      <c r="KG42" s="120">
        <f t="shared" si="208"/>
        <v>1.3333333333333333</v>
      </c>
      <c r="KH42" s="120">
        <f t="shared" si="208"/>
        <v>1.3333333333333333</v>
      </c>
      <c r="KI42" s="120">
        <f t="shared" si="208"/>
        <v>1.3333333333333333</v>
      </c>
      <c r="KJ42" s="120">
        <f t="shared" si="208"/>
        <v>1.3333333333333333</v>
      </c>
      <c r="KK42" s="120">
        <f t="shared" si="208"/>
        <v>1.3333333333333333</v>
      </c>
      <c r="KL42" s="120">
        <f t="shared" si="208"/>
        <v>1.3333333333333333</v>
      </c>
      <c r="KM42" s="120">
        <f t="shared" si="176"/>
        <v>1.1834556652863912</v>
      </c>
      <c r="KN42" s="120">
        <f t="shared" si="209"/>
        <v>2.4260841138371019</v>
      </c>
      <c r="KO42" s="120">
        <f t="shared" si="209"/>
        <v>4.0237492619737303</v>
      </c>
      <c r="KP42" s="120">
        <f t="shared" si="209"/>
        <v>6.1435272036190609</v>
      </c>
      <c r="KQ42" s="120">
        <f t="shared" si="209"/>
        <v>8.8303999640599962</v>
      </c>
      <c r="KR42" s="120">
        <f t="shared" si="209"/>
        <v>12.098435280934527</v>
      </c>
      <c r="KS42" s="120">
        <f t="shared" si="209"/>
        <v>15.952982368060555</v>
      </c>
      <c r="KT42" s="120">
        <f t="shared" si="209"/>
        <v>20.396403215955072</v>
      </c>
      <c r="KU42" s="120">
        <f t="shared" si="178"/>
        <v>3.3799322757325405</v>
      </c>
      <c r="KV42" s="120">
        <f t="shared" si="179"/>
        <v>0.90131527352867746</v>
      </c>
      <c r="KW42" s="120">
        <f t="shared" si="180"/>
        <v>0.45065763676433873</v>
      </c>
      <c r="KX42" s="120">
        <f t="shared" si="181"/>
        <v>0.26509272750843454</v>
      </c>
      <c r="KY42" s="120">
        <f t="shared" si="182"/>
        <v>0.17332986029397643</v>
      </c>
      <c r="KZ42" s="120">
        <f t="shared" si="183"/>
        <v>0.12179936128765911</v>
      </c>
      <c r="LA42" s="120">
        <f t="shared" si="184"/>
        <v>9.0131527352867752E-2</v>
      </c>
      <c r="LB42" s="120">
        <f t="shared" si="185"/>
        <v>6.9331944117590569E-2</v>
      </c>
      <c r="LD42" s="94">
        <v>1.838459212420156</v>
      </c>
      <c r="LE42" s="18">
        <f t="shared" si="210"/>
        <v>7.3953092399829314</v>
      </c>
      <c r="LF42" s="18">
        <f t="shared" si="210"/>
        <v>5.8670110542385219</v>
      </c>
      <c r="LG42" s="18">
        <f t="shared" si="210"/>
        <v>4.8689724178316585</v>
      </c>
      <c r="LH42" s="18">
        <f t="shared" si="210"/>
        <v>3.6377163091326872</v>
      </c>
      <c r="LI42" s="18">
        <f t="shared" si="210"/>
        <v>2.3124876611889569</v>
      </c>
      <c r="LJ42" s="18">
        <f t="shared" si="210"/>
        <v>1.2513650279967428</v>
      </c>
      <c r="LK42" s="18">
        <f t="shared" si="210"/>
        <v>1.0038912838941239</v>
      </c>
      <c r="LL42" s="18"/>
      <c r="LM42" s="94">
        <v>1.838459212420156</v>
      </c>
      <c r="LN42" s="18">
        <v>4.0776561872329165</v>
      </c>
      <c r="LO42" s="18">
        <v>3.6723222304414098</v>
      </c>
      <c r="LP42" s="18">
        <v>3.3390804161460155</v>
      </c>
      <c r="LQ42" s="18">
        <v>2.8283239115946035</v>
      </c>
      <c r="LR42" s="18">
        <v>2.0519608645178962</v>
      </c>
      <c r="LS42" s="18">
        <v>1.235269780795295</v>
      </c>
      <c r="LT42" s="18">
        <v>1.0026264377304517</v>
      </c>
      <c r="LU42" s="18">
        <v>7.3953092399829314</v>
      </c>
      <c r="LV42" s="18">
        <v>5.8670110542385219</v>
      </c>
      <c r="LW42" s="18">
        <v>4.8689724178316585</v>
      </c>
      <c r="LX42" s="18">
        <v>3.6377163091326872</v>
      </c>
      <c r="LY42" s="18">
        <v>2.3124876611889569</v>
      </c>
      <c r="LZ42" s="18">
        <v>1.2513650279967428</v>
      </c>
      <c r="MA42" s="18">
        <v>1.0038912838941239</v>
      </c>
      <c r="MB42" s="18">
        <v>5.1505731435236406</v>
      </c>
      <c r="MC42" s="18">
        <v>4.4527980758740728</v>
      </c>
      <c r="MD42" s="18">
        <v>3.9206559224324504</v>
      </c>
      <c r="ME42" s="18">
        <v>3.168946456518396</v>
      </c>
      <c r="MF42" s="18">
        <v>2.1906130543271831</v>
      </c>
      <c r="MG42" s="18">
        <v>1.24381194571482</v>
      </c>
      <c r="MH42" s="18">
        <v>1.0017320804499221</v>
      </c>
      <c r="MI42" s="18">
        <v>8.554752544124602</v>
      </c>
      <c r="MJ42" s="18">
        <v>6.5873678749398881</v>
      </c>
      <c r="MK42" s="18">
        <v>5.3553307086299116</v>
      </c>
      <c r="ML42" s="18">
        <v>3.8565469844066085</v>
      </c>
      <c r="MM42" s="18">
        <v>2.3648197609363466</v>
      </c>
      <c r="MN42" s="18">
        <v>1.2499717303965299</v>
      </c>
      <c r="MO42" s="18">
        <v>1.0000126254249304</v>
      </c>
      <c r="MP42" s="120"/>
      <c r="MQ42" s="120"/>
      <c r="MR42" s="120"/>
      <c r="MS42" s="120"/>
    </row>
    <row r="43" spans="1:357" s="4" customFormat="1" ht="13.8" x14ac:dyDescent="0.3">
      <c r="A43" s="5"/>
      <c r="B43" s="5"/>
      <c r="C43" s="5"/>
      <c r="D43" s="5"/>
      <c r="E43" s="5"/>
      <c r="F43" s="5"/>
      <c r="G43" s="8"/>
      <c r="H43" s="5"/>
      <c r="I43" s="5"/>
      <c r="J43" s="5"/>
      <c r="K43" s="5"/>
      <c r="M43" s="6"/>
      <c r="N43" s="6"/>
      <c r="O43" s="6"/>
      <c r="P43" s="6"/>
      <c r="Q43" s="6"/>
      <c r="R43" s="6"/>
      <c r="S43" s="7"/>
      <c r="T43" s="6"/>
      <c r="W43" s="5"/>
      <c r="X43" s="127">
        <f t="shared" si="201"/>
        <v>19.67151357289567</v>
      </c>
      <c r="Y43" s="127">
        <v>10</v>
      </c>
      <c r="Z43" s="39">
        <f t="shared" si="2"/>
        <v>0.02</v>
      </c>
      <c r="AA43" s="39">
        <f t="shared" si="3"/>
        <v>10000000</v>
      </c>
      <c r="AB43" s="39">
        <f t="shared" si="4"/>
        <v>10000000</v>
      </c>
      <c r="AC43" s="98">
        <f t="shared" si="5"/>
        <v>3500000</v>
      </c>
      <c r="AD43" s="41">
        <f t="shared" si="6"/>
        <v>0.33</v>
      </c>
      <c r="AE43" s="41">
        <f t="shared" si="7"/>
        <v>0.33</v>
      </c>
      <c r="AF43" s="40">
        <f t="shared" si="8"/>
        <v>1.4999999999999999E-2</v>
      </c>
      <c r="AG43" s="39">
        <f t="shared" si="9"/>
        <v>10000000</v>
      </c>
      <c r="AH43" s="39">
        <f t="shared" si="10"/>
        <v>10000000</v>
      </c>
      <c r="AI43" s="98">
        <f t="shared" si="11"/>
        <v>3500000</v>
      </c>
      <c r="AJ43" s="41">
        <f t="shared" si="12"/>
        <v>0.33</v>
      </c>
      <c r="AK43" s="41">
        <f t="shared" si="13"/>
        <v>0.33</v>
      </c>
      <c r="AL43" s="41">
        <f t="shared" si="14"/>
        <v>0.15</v>
      </c>
      <c r="AM43" s="39">
        <f t="shared" si="15"/>
        <v>16000</v>
      </c>
      <c r="AN43" s="39">
        <f t="shared" si="16"/>
        <v>10000</v>
      </c>
      <c r="AO43" s="39">
        <f t="shared" si="17"/>
        <v>10000</v>
      </c>
      <c r="AP43" s="41">
        <f t="shared" si="18"/>
        <v>0.03</v>
      </c>
      <c r="AQ43" s="41">
        <f t="shared" si="19"/>
        <v>0.03</v>
      </c>
      <c r="AR43" s="4">
        <f t="shared" si="20"/>
        <v>0.16750000000000001</v>
      </c>
      <c r="AS43" s="11">
        <f t="shared" si="21"/>
        <v>1.9671513572895669</v>
      </c>
      <c r="AT43" s="13">
        <f t="shared" si="22"/>
        <v>2698.7110633727179</v>
      </c>
      <c r="AU43" s="17">
        <f t="shared" si="187"/>
        <v>0.14240255159723011</v>
      </c>
      <c r="AV43" s="11">
        <f t="shared" si="23"/>
        <v>0.5714285714285714</v>
      </c>
      <c r="AW43" s="10">
        <f t="shared" si="24"/>
        <v>1</v>
      </c>
      <c r="AX43" s="10">
        <f t="shared" si="25"/>
        <v>0.8911</v>
      </c>
      <c r="AY43" s="10">
        <f t="shared" si="26"/>
        <v>224441.70126809561</v>
      </c>
      <c r="AZ43" s="10">
        <f t="shared" si="188"/>
        <v>1</v>
      </c>
      <c r="BA43" s="10">
        <f t="shared" si="27"/>
        <v>0.31188500000000002</v>
      </c>
      <c r="BB43" s="10">
        <f t="shared" si="28"/>
        <v>0.95377000000000001</v>
      </c>
      <c r="BC43" s="10">
        <f t="shared" si="29"/>
        <v>0.99909999999999999</v>
      </c>
      <c r="BD43" s="10">
        <f t="shared" si="30"/>
        <v>0.8911</v>
      </c>
      <c r="BE43" s="10">
        <f t="shared" si="31"/>
        <v>168331.27595107173</v>
      </c>
      <c r="BF43" s="10">
        <f t="shared" si="32"/>
        <v>1</v>
      </c>
      <c r="BG43" s="10">
        <f t="shared" si="33"/>
        <v>0.31188500000000002</v>
      </c>
      <c r="BH43" s="10">
        <f t="shared" si="34"/>
        <v>0.95377000000000001</v>
      </c>
      <c r="BI43" s="120">
        <f t="shared" si="189"/>
        <v>20.638317133259655</v>
      </c>
      <c r="BJ43" s="120">
        <f t="shared" si="211"/>
        <v>5.1595792833149137</v>
      </c>
      <c r="BK43" s="120">
        <f t="shared" si="211"/>
        <v>2.2931463481399619</v>
      </c>
      <c r="BL43" s="120">
        <f t="shared" si="211"/>
        <v>1.2898948208287284</v>
      </c>
      <c r="BM43" s="120">
        <f t="shared" si="211"/>
        <v>0.82553268533038615</v>
      </c>
      <c r="BN43" s="120">
        <f t="shared" si="211"/>
        <v>0.57328658703499047</v>
      </c>
      <c r="BO43" s="120">
        <f t="shared" si="211"/>
        <v>0.42119014557672768</v>
      </c>
      <c r="BP43" s="120">
        <f t="shared" si="211"/>
        <v>0.3224737052071821</v>
      </c>
      <c r="BQ43" s="120">
        <f t="shared" si="211"/>
        <v>1.3333333333333333</v>
      </c>
      <c r="BR43" s="120">
        <f t="shared" si="211"/>
        <v>1.3333333333333333</v>
      </c>
      <c r="BS43" s="120">
        <f t="shared" si="211"/>
        <v>1.3333333333333333</v>
      </c>
      <c r="BT43" s="120">
        <f t="shared" si="211"/>
        <v>1.3333333333333333</v>
      </c>
      <c r="BU43" s="120">
        <f t="shared" si="211"/>
        <v>1.3333333333333333</v>
      </c>
      <c r="BV43" s="120">
        <f t="shared" si="211"/>
        <v>1.3333333333333333</v>
      </c>
      <c r="BW43" s="120">
        <f t="shared" si="211"/>
        <v>1.3333333333333333</v>
      </c>
      <c r="BX43" s="120">
        <f t="shared" si="211"/>
        <v>1.3333333333333333</v>
      </c>
      <c r="BY43" s="120">
        <f t="shared" si="211"/>
        <v>0.25841900281386831</v>
      </c>
      <c r="BZ43" s="120">
        <f t="shared" si="211"/>
        <v>1.0336760112554733</v>
      </c>
      <c r="CA43" s="120">
        <f t="shared" si="211"/>
        <v>2.3257710253248147</v>
      </c>
      <c r="CB43" s="120">
        <f t="shared" si="211"/>
        <v>4.134704045021893</v>
      </c>
      <c r="CC43" s="120">
        <f t="shared" si="211"/>
        <v>6.4604750703467078</v>
      </c>
      <c r="CD43" s="120">
        <f t="shared" si="211"/>
        <v>9.3030841012992589</v>
      </c>
      <c r="CE43" s="120">
        <f t="shared" si="211"/>
        <v>12.662531137879547</v>
      </c>
      <c r="CF43" s="120">
        <f t="shared" si="211"/>
        <v>16.538816180087572</v>
      </c>
      <c r="CG43" s="120">
        <f t="shared" si="190"/>
        <v>5.1595792833149137</v>
      </c>
      <c r="CH43" s="120">
        <f t="shared" si="190"/>
        <v>1.2898948208287284</v>
      </c>
      <c r="CI43" s="120">
        <f t="shared" si="190"/>
        <v>0.57328658703499047</v>
      </c>
      <c r="CJ43" s="120">
        <f t="shared" si="190"/>
        <v>0.3224737052071821</v>
      </c>
      <c r="CK43" s="120">
        <f t="shared" si="190"/>
        <v>0.20638317133259654</v>
      </c>
      <c r="CL43" s="120">
        <f t="shared" si="190"/>
        <v>0.14332164675874762</v>
      </c>
      <c r="CM43" s="120">
        <f t="shared" si="190"/>
        <v>0.10529753639418192</v>
      </c>
      <c r="CN43" s="120">
        <f t="shared" si="190"/>
        <v>8.0618426301795526E-2</v>
      </c>
      <c r="CO43" s="94">
        <f t="shared" si="37"/>
        <v>4.7548626801731384</v>
      </c>
      <c r="CP43" s="94">
        <f t="shared" si="38"/>
        <v>5.7719107206925528</v>
      </c>
      <c r="CQ43" s="94">
        <f t="shared" si="39"/>
        <v>7.4669907882249111</v>
      </c>
      <c r="CR43" s="94">
        <f t="shared" si="40"/>
        <v>9.8401028827702124</v>
      </c>
      <c r="CS43" s="94">
        <f t="shared" si="41"/>
        <v>12.891247004328457</v>
      </c>
      <c r="CT43" s="94">
        <f t="shared" si="42"/>
        <v>16.620423152899644</v>
      </c>
      <c r="CU43" s="94">
        <f t="shared" si="43"/>
        <v>21.027631328483778</v>
      </c>
      <c r="CV43" s="94">
        <f t="shared" si="44"/>
        <v>26.112871531080849</v>
      </c>
      <c r="CW43" s="94">
        <f t="shared" si="45"/>
        <v>4.7548626801731384</v>
      </c>
      <c r="CX43" s="94">
        <f t="shared" si="46"/>
        <v>5.7719107206925528</v>
      </c>
      <c r="CY43" s="94">
        <f t="shared" si="47"/>
        <v>7.4669907882249111</v>
      </c>
      <c r="CZ43" s="94">
        <f t="shared" si="48"/>
        <v>9.8401028827702124</v>
      </c>
      <c r="DA43" s="94">
        <f t="shared" si="49"/>
        <v>12.891247004328457</v>
      </c>
      <c r="DB43" s="94">
        <f t="shared" si="50"/>
        <v>16.620423152899644</v>
      </c>
      <c r="DC43" s="94">
        <f t="shared" si="51"/>
        <v>21.027631328483778</v>
      </c>
      <c r="DD43" s="94">
        <f t="shared" si="52"/>
        <v>26.112871531080849</v>
      </c>
      <c r="DE43" s="11">
        <f t="shared" si="53"/>
        <v>23.440122802740191</v>
      </c>
      <c r="DF43" s="11">
        <f t="shared" si="54"/>
        <v>8.7366419612370532</v>
      </c>
      <c r="DG43" s="11">
        <f t="shared" si="55"/>
        <v>7.1623040401314428</v>
      </c>
      <c r="DH43" s="11">
        <f t="shared" si="56"/>
        <v>7.9679855325172877</v>
      </c>
      <c r="DI43" s="11">
        <f t="shared" si="57"/>
        <v>9.8293944223437606</v>
      </c>
      <c r="DJ43" s="11">
        <f t="shared" si="58"/>
        <v>12.419757355000916</v>
      </c>
      <c r="DK43" s="11">
        <f t="shared" si="59"/>
        <v>15.627107950122941</v>
      </c>
      <c r="DL43" s="11">
        <f t="shared" si="60"/>
        <v>19.404676551961423</v>
      </c>
      <c r="DM43" s="94">
        <f t="shared" si="61"/>
        <v>23.440122802740191</v>
      </c>
      <c r="DN43" s="94">
        <f t="shared" si="62"/>
        <v>8.7366419612370532</v>
      </c>
      <c r="DO43" s="94">
        <f t="shared" si="63"/>
        <v>7.1623040401314428</v>
      </c>
      <c r="DP43" s="94">
        <f t="shared" si="64"/>
        <v>7.9679855325172877</v>
      </c>
      <c r="DQ43" s="94">
        <f t="shared" si="65"/>
        <v>9.8293944223437606</v>
      </c>
      <c r="DR43" s="94">
        <f t="shared" si="66"/>
        <v>12.419757355000916</v>
      </c>
      <c r="DS43" s="94">
        <f t="shared" si="67"/>
        <v>15.627107950122941</v>
      </c>
      <c r="DT43" s="94">
        <f t="shared" si="68"/>
        <v>19.404676551961423</v>
      </c>
      <c r="DU43" s="94">
        <f t="shared" si="69"/>
        <v>13.463626333065722</v>
      </c>
      <c r="DV43" s="94">
        <f t="shared" si="70"/>
        <v>7.3492328367294464</v>
      </c>
      <c r="DW43" s="94">
        <f t="shared" si="71"/>
        <v>6.6945496600307504</v>
      </c>
      <c r="DX43" s="94">
        <f t="shared" si="72"/>
        <v>7.0295896230344272</v>
      </c>
      <c r="DY43" s="94">
        <f t="shared" si="73"/>
        <v>7.803650305172467</v>
      </c>
      <c r="DZ43" s="94">
        <f t="shared" si="74"/>
        <v>8.8808440961748367</v>
      </c>
      <c r="EA43" s="94">
        <f t="shared" si="75"/>
        <v>10.214610149987681</v>
      </c>
      <c r="EB43" s="94">
        <f t="shared" si="76"/>
        <v>11.785499461166873</v>
      </c>
      <c r="EC43" s="94">
        <f t="shared" si="77"/>
        <v>13.463626333065722</v>
      </c>
      <c r="ED43" s="94">
        <f t="shared" si="78"/>
        <v>7.3492328367294473</v>
      </c>
      <c r="EE43" s="94">
        <f t="shared" si="79"/>
        <v>6.6945496600307504</v>
      </c>
      <c r="EF43" s="94">
        <f t="shared" si="80"/>
        <v>7.0295896230344272</v>
      </c>
      <c r="EG43" s="94">
        <f t="shared" si="81"/>
        <v>7.803650305172467</v>
      </c>
      <c r="EH43" s="94">
        <f t="shared" si="82"/>
        <v>8.8808440961748367</v>
      </c>
      <c r="EI43" s="94">
        <f t="shared" si="83"/>
        <v>10.214610149987681</v>
      </c>
      <c r="EJ43" s="94">
        <f t="shared" si="84"/>
        <v>11.785499461166873</v>
      </c>
      <c r="EK43" s="94">
        <f t="shared" si="85"/>
        <v>13.463626333065722</v>
      </c>
      <c r="EL43" s="94">
        <f t="shared" si="86"/>
        <v>7.3492328367294473</v>
      </c>
      <c r="EM43" s="94">
        <f t="shared" si="87"/>
        <v>6.6945496600307504</v>
      </c>
      <c r="EN43" s="94">
        <f t="shared" si="88"/>
        <v>7.0295896230344272</v>
      </c>
      <c r="EO43" s="94">
        <f t="shared" si="89"/>
        <v>7.803650305172467</v>
      </c>
      <c r="EP43" s="94">
        <f t="shared" si="90"/>
        <v>8.8808440961748367</v>
      </c>
      <c r="EQ43" s="94">
        <f t="shared" si="91"/>
        <v>10.214610149987681</v>
      </c>
      <c r="ER43" s="94">
        <f t="shared" si="92"/>
        <v>11.785499461166873</v>
      </c>
      <c r="ES43" s="94">
        <f t="shared" si="93"/>
        <v>1</v>
      </c>
      <c r="ET43" s="94">
        <f t="shared" si="94"/>
        <v>1</v>
      </c>
      <c r="EU43" s="94">
        <f t="shared" si="95"/>
        <v>1</v>
      </c>
      <c r="EV43" s="94">
        <f t="shared" si="96"/>
        <v>1</v>
      </c>
      <c r="EW43" s="94">
        <f t="shared" si="97"/>
        <v>1</v>
      </c>
      <c r="EX43" s="94">
        <f t="shared" si="98"/>
        <v>1</v>
      </c>
      <c r="EY43" s="94">
        <f t="shared" si="99"/>
        <v>1</v>
      </c>
      <c r="EZ43" s="94">
        <f t="shared" si="100"/>
        <v>1</v>
      </c>
      <c r="FA43" s="94">
        <f t="shared" si="101"/>
        <v>1</v>
      </c>
      <c r="FB43" s="94">
        <f t="shared" si="102"/>
        <v>1</v>
      </c>
      <c r="FC43" s="94">
        <f t="shared" si="103"/>
        <v>1</v>
      </c>
      <c r="FD43" s="94">
        <f t="shared" si="104"/>
        <v>1</v>
      </c>
      <c r="FE43" s="94">
        <f t="shared" si="105"/>
        <v>1</v>
      </c>
      <c r="FF43" s="94">
        <f t="shared" si="106"/>
        <v>1</v>
      </c>
      <c r="FG43" s="94">
        <f t="shared" si="107"/>
        <v>1</v>
      </c>
      <c r="FH43" s="94">
        <f t="shared" si="108"/>
        <v>1</v>
      </c>
      <c r="FI43" s="94">
        <f t="shared" si="109"/>
        <v>1</v>
      </c>
      <c r="FJ43" s="94">
        <f t="shared" si="110"/>
        <v>1</v>
      </c>
      <c r="FK43" s="94">
        <f t="shared" si="111"/>
        <v>1</v>
      </c>
      <c r="FL43" s="94">
        <f t="shared" si="112"/>
        <v>1</v>
      </c>
      <c r="FM43" s="94">
        <f t="shared" si="113"/>
        <v>1</v>
      </c>
      <c r="FN43" s="94">
        <f t="shared" si="114"/>
        <v>1</v>
      </c>
      <c r="FO43" s="94">
        <f t="shared" si="115"/>
        <v>1</v>
      </c>
      <c r="FP43" s="94">
        <f t="shared" si="116"/>
        <v>1</v>
      </c>
      <c r="FQ43" s="114">
        <f t="shared" si="117"/>
        <v>14.872063304316365</v>
      </c>
      <c r="FR43" s="114">
        <f t="shared" si="118"/>
        <v>5.4682256976783563</v>
      </c>
      <c r="FS43" s="114">
        <f t="shared" si="119"/>
        <v>4.2513120757640159</v>
      </c>
      <c r="FT43" s="114">
        <f t="shared" si="120"/>
        <v>4.2461998851200526</v>
      </c>
      <c r="FU43" s="114">
        <f t="shared" si="121"/>
        <v>4.5315967260575736</v>
      </c>
      <c r="FV43" s="114">
        <f t="shared" si="122"/>
        <v>4.868412635675238</v>
      </c>
      <c r="FW43" s="114">
        <f t="shared" si="123"/>
        <v>5.1825073507904316</v>
      </c>
      <c r="FX43" s="114">
        <f t="shared" si="124"/>
        <v>5.4536596565415412</v>
      </c>
      <c r="FY43" s="89"/>
      <c r="FZ43" s="89">
        <f t="shared" si="125"/>
        <v>4.2461998851200526</v>
      </c>
      <c r="GB43" s="120">
        <f t="shared" si="202"/>
        <v>3.8696844624861853</v>
      </c>
      <c r="GC43" s="120">
        <f t="shared" si="202"/>
        <v>0.96742111562154631</v>
      </c>
      <c r="GD43" s="120">
        <f t="shared" si="202"/>
        <v>0.42996494027624282</v>
      </c>
      <c r="GE43" s="120">
        <f t="shared" si="202"/>
        <v>0.24185527890538658</v>
      </c>
      <c r="GF43" s="120">
        <f t="shared" si="202"/>
        <v>0.1547873784994474</v>
      </c>
      <c r="GG43" s="120">
        <f t="shared" si="202"/>
        <v>0.10749123506906071</v>
      </c>
      <c r="GH43" s="120">
        <f t="shared" si="202"/>
        <v>7.8973152295636437E-2</v>
      </c>
      <c r="GI43" s="120">
        <f t="shared" si="202"/>
        <v>6.0463819726346645E-2</v>
      </c>
      <c r="GJ43" s="120">
        <v>1</v>
      </c>
      <c r="GK43" s="120">
        <v>1</v>
      </c>
      <c r="GL43" s="120">
        <v>1</v>
      </c>
      <c r="GM43" s="120">
        <v>1</v>
      </c>
      <c r="GN43" s="120">
        <v>1</v>
      </c>
      <c r="GO43" s="120">
        <v>1</v>
      </c>
      <c r="GP43" s="120">
        <v>1</v>
      </c>
      <c r="GQ43" s="120">
        <v>1</v>
      </c>
      <c r="GR43" s="120">
        <f t="shared" si="127"/>
        <v>0.25841900281386831</v>
      </c>
      <c r="GS43" s="120">
        <f t="shared" si="128"/>
        <v>1.0336760112554733</v>
      </c>
      <c r="GT43" s="120">
        <f t="shared" si="129"/>
        <v>2.3257710253248147</v>
      </c>
      <c r="GU43" s="120">
        <f t="shared" si="130"/>
        <v>4.134704045021893</v>
      </c>
      <c r="GV43" s="120">
        <f t="shared" si="131"/>
        <v>6.4604750703467078</v>
      </c>
      <c r="GW43" s="120">
        <f t="shared" si="132"/>
        <v>9.3030841012992589</v>
      </c>
      <c r="GX43" s="120">
        <f t="shared" si="133"/>
        <v>12.662531137879547</v>
      </c>
      <c r="GY43" s="120">
        <f t="shared" si="134"/>
        <v>16.538816180087572</v>
      </c>
      <c r="GZ43" s="120">
        <f t="shared" si="135"/>
        <v>3.8696844624861853</v>
      </c>
      <c r="HA43" s="120">
        <f t="shared" si="136"/>
        <v>0.96742111562154631</v>
      </c>
      <c r="HB43" s="120">
        <f t="shared" si="137"/>
        <v>0.42996494027624282</v>
      </c>
      <c r="HC43" s="120">
        <f t="shared" si="138"/>
        <v>0.24185527890538658</v>
      </c>
      <c r="HD43" s="120">
        <f t="shared" si="139"/>
        <v>0.1547873784994474</v>
      </c>
      <c r="HE43" s="120">
        <f t="shared" si="140"/>
        <v>0.10749123506906071</v>
      </c>
      <c r="HF43" s="120">
        <f t="shared" si="141"/>
        <v>7.8973152295636437E-2</v>
      </c>
      <c r="HG43" s="120">
        <f t="shared" si="142"/>
        <v>6.0463819726346645E-2</v>
      </c>
      <c r="HI43" s="120">
        <f t="shared" si="203"/>
        <v>20.638317133259655</v>
      </c>
      <c r="HJ43" s="120">
        <f t="shared" si="203"/>
        <v>5.1595792833149137</v>
      </c>
      <c r="HK43" s="120">
        <f t="shared" si="203"/>
        <v>2.2931463481399619</v>
      </c>
      <c r="HL43" s="120">
        <f t="shared" si="203"/>
        <v>1.2898948208287284</v>
      </c>
      <c r="HM43" s="120">
        <f t="shared" si="203"/>
        <v>0.82553268533038615</v>
      </c>
      <c r="HN43" s="120">
        <f t="shared" si="203"/>
        <v>0.57328658703499047</v>
      </c>
      <c r="HO43" s="120">
        <f t="shared" si="203"/>
        <v>0.42119014557672768</v>
      </c>
      <c r="HP43" s="120">
        <f t="shared" si="203"/>
        <v>0.3224737052071821</v>
      </c>
      <c r="HQ43" s="120">
        <f t="shared" si="204"/>
        <v>1.3333333333333333</v>
      </c>
      <c r="HR43" s="120">
        <f t="shared" si="204"/>
        <v>1.3333333333333333</v>
      </c>
      <c r="HS43" s="120">
        <f t="shared" si="204"/>
        <v>1.3333333333333333</v>
      </c>
      <c r="HT43" s="120">
        <f t="shared" si="204"/>
        <v>1.3333333333333333</v>
      </c>
      <c r="HU43" s="120">
        <f t="shared" si="204"/>
        <v>1.3333333333333333</v>
      </c>
      <c r="HV43" s="120">
        <f t="shared" si="204"/>
        <v>1.3333333333333333</v>
      </c>
      <c r="HW43" s="120">
        <f t="shared" si="204"/>
        <v>1.3333333333333333</v>
      </c>
      <c r="HX43" s="120">
        <f t="shared" si="204"/>
        <v>1.3333333333333333</v>
      </c>
      <c r="HY43" s="120">
        <f t="shared" si="145"/>
        <v>0.25841900281386831</v>
      </c>
      <c r="HZ43" s="120">
        <f t="shared" si="146"/>
        <v>1.0336760112554733</v>
      </c>
      <c r="IA43" s="120">
        <f t="shared" si="147"/>
        <v>2.3257710253248147</v>
      </c>
      <c r="IB43" s="120">
        <f t="shared" si="148"/>
        <v>4.134704045021893</v>
      </c>
      <c r="IC43" s="120">
        <f t="shared" si="149"/>
        <v>6.4604750703467078</v>
      </c>
      <c r="ID43" s="120">
        <f t="shared" si="150"/>
        <v>9.3030841012992589</v>
      </c>
      <c r="IE43" s="120">
        <f t="shared" si="151"/>
        <v>12.662531137879547</v>
      </c>
      <c r="IF43" s="120">
        <f t="shared" si="152"/>
        <v>16.538816180087572</v>
      </c>
      <c r="IG43" s="120">
        <f t="shared" si="153"/>
        <v>5.1595792833149137</v>
      </c>
      <c r="IH43" s="120">
        <f t="shared" si="154"/>
        <v>1.2898948208287284</v>
      </c>
      <c r="II43" s="120">
        <f t="shared" si="155"/>
        <v>0.57328658703499047</v>
      </c>
      <c r="IJ43" s="120">
        <f t="shared" si="156"/>
        <v>0.3224737052071821</v>
      </c>
      <c r="IK43" s="120">
        <f t="shared" si="157"/>
        <v>0.20638317133259654</v>
      </c>
      <c r="IL43" s="120">
        <f t="shared" si="158"/>
        <v>0.14332164675874762</v>
      </c>
      <c r="IM43" s="120">
        <f t="shared" si="159"/>
        <v>0.10529753639418192</v>
      </c>
      <c r="IN43" s="120">
        <f t="shared" si="160"/>
        <v>8.0618426301795526E-2</v>
      </c>
      <c r="IO43" s="11"/>
      <c r="IP43" s="120">
        <f t="shared" si="161"/>
        <v>2.9022633468646393</v>
      </c>
      <c r="IQ43" s="120">
        <f t="shared" si="205"/>
        <v>0.77393689249723707</v>
      </c>
      <c r="IR43" s="120">
        <f t="shared" si="205"/>
        <v>0.38696844624861854</v>
      </c>
      <c r="IS43" s="120">
        <f t="shared" si="205"/>
        <v>0.22762849779330502</v>
      </c>
      <c r="IT43" s="120">
        <f t="shared" si="205"/>
        <v>0.14883401778793021</v>
      </c>
      <c r="IU43" s="120">
        <f t="shared" si="205"/>
        <v>0.10458606655368069</v>
      </c>
      <c r="IV43" s="120">
        <f t="shared" si="205"/>
        <v>7.7393689249723702E-2</v>
      </c>
      <c r="IW43" s="120">
        <f t="shared" si="205"/>
        <v>5.9533607115172082E-2</v>
      </c>
      <c r="IX43" s="120">
        <v>1</v>
      </c>
      <c r="IY43" s="120">
        <v>1</v>
      </c>
      <c r="IZ43" s="120">
        <v>1</v>
      </c>
      <c r="JA43" s="120">
        <v>1</v>
      </c>
      <c r="JB43" s="120">
        <v>1</v>
      </c>
      <c r="JC43" s="120">
        <v>1</v>
      </c>
      <c r="JD43" s="120">
        <v>1</v>
      </c>
      <c r="JE43" s="120">
        <v>1</v>
      </c>
      <c r="JF43" s="120">
        <f t="shared" si="163"/>
        <v>1.0336760112554733</v>
      </c>
      <c r="JG43" s="120">
        <f t="shared" si="206"/>
        <v>2.1190358230737201</v>
      </c>
      <c r="JH43" s="120">
        <f t="shared" si="206"/>
        <v>3.5144984382686091</v>
      </c>
      <c r="JI43" s="120">
        <f t="shared" si="206"/>
        <v>5.3659945878409125</v>
      </c>
      <c r="JJ43" s="120">
        <f t="shared" si="206"/>
        <v>7.7128133147523776</v>
      </c>
      <c r="JK43" s="120">
        <f t="shared" si="206"/>
        <v>10.56724192587521</v>
      </c>
      <c r="JL43" s="120">
        <f t="shared" si="206"/>
        <v>13.933952631723781</v>
      </c>
      <c r="JM43" s="120">
        <f t="shared" si="206"/>
        <v>17.815008486291443</v>
      </c>
      <c r="JN43" s="120">
        <f t="shared" si="165"/>
        <v>2.9022633468646393</v>
      </c>
      <c r="JO43" s="120">
        <f t="shared" si="166"/>
        <v>0.77393689249723707</v>
      </c>
      <c r="JP43" s="120">
        <f t="shared" si="167"/>
        <v>0.38696844624861854</v>
      </c>
      <c r="JQ43" s="120">
        <f t="shared" si="168"/>
        <v>0.22762849779330502</v>
      </c>
      <c r="JR43" s="120">
        <f t="shared" si="169"/>
        <v>0.14883401778793021</v>
      </c>
      <c r="JS43" s="120">
        <f t="shared" si="170"/>
        <v>0.10458606655368069</v>
      </c>
      <c r="JT43" s="120">
        <f t="shared" si="171"/>
        <v>7.7393689249723702E-2</v>
      </c>
      <c r="JU43" s="120">
        <f t="shared" si="172"/>
        <v>5.9533607115172082E-2</v>
      </c>
      <c r="JW43" s="120">
        <f t="shared" si="173"/>
        <v>15.478737849944741</v>
      </c>
      <c r="JX43" s="120">
        <f t="shared" si="207"/>
        <v>4.1276634266519308</v>
      </c>
      <c r="JY43" s="120">
        <f t="shared" si="207"/>
        <v>2.0638317133259654</v>
      </c>
      <c r="JZ43" s="120">
        <f t="shared" si="207"/>
        <v>1.2140186548976268</v>
      </c>
      <c r="KA43" s="120">
        <f t="shared" si="207"/>
        <v>0.79378142820229447</v>
      </c>
      <c r="KB43" s="120">
        <f t="shared" si="207"/>
        <v>0.55779235495296364</v>
      </c>
      <c r="KC43" s="120">
        <f t="shared" si="207"/>
        <v>0.41276634266519308</v>
      </c>
      <c r="KD43" s="120">
        <f t="shared" si="207"/>
        <v>0.31751257128091775</v>
      </c>
      <c r="KE43" s="120">
        <f t="shared" si="208"/>
        <v>1.3333333333333333</v>
      </c>
      <c r="KF43" s="120">
        <f t="shared" si="208"/>
        <v>1.3333333333333333</v>
      </c>
      <c r="KG43" s="120">
        <f t="shared" si="208"/>
        <v>1.3333333333333333</v>
      </c>
      <c r="KH43" s="120">
        <f t="shared" si="208"/>
        <v>1.3333333333333333</v>
      </c>
      <c r="KI43" s="120">
        <f t="shared" si="208"/>
        <v>1.3333333333333333</v>
      </c>
      <c r="KJ43" s="120">
        <f t="shared" si="208"/>
        <v>1.3333333333333333</v>
      </c>
      <c r="KK43" s="120">
        <f t="shared" si="208"/>
        <v>1.3333333333333333</v>
      </c>
      <c r="KL43" s="120">
        <f t="shared" si="208"/>
        <v>1.3333333333333333</v>
      </c>
      <c r="KM43" s="120">
        <f t="shared" si="176"/>
        <v>1.0336760112554733</v>
      </c>
      <c r="KN43" s="120">
        <f t="shared" si="209"/>
        <v>2.1190358230737201</v>
      </c>
      <c r="KO43" s="120">
        <f t="shared" si="209"/>
        <v>3.5144984382686091</v>
      </c>
      <c r="KP43" s="120">
        <f t="shared" si="209"/>
        <v>5.3659945878409125</v>
      </c>
      <c r="KQ43" s="120">
        <f t="shared" si="209"/>
        <v>7.7128133147523776</v>
      </c>
      <c r="KR43" s="120">
        <f t="shared" si="209"/>
        <v>10.56724192587521</v>
      </c>
      <c r="KS43" s="120">
        <f t="shared" si="209"/>
        <v>13.933952631723781</v>
      </c>
      <c r="KT43" s="120">
        <f t="shared" si="209"/>
        <v>17.815008486291443</v>
      </c>
      <c r="KU43" s="120">
        <f t="shared" si="178"/>
        <v>3.8696844624861853</v>
      </c>
      <c r="KV43" s="120">
        <f t="shared" si="179"/>
        <v>1.0319158566629827</v>
      </c>
      <c r="KW43" s="120">
        <f t="shared" si="180"/>
        <v>0.51595792833149134</v>
      </c>
      <c r="KX43" s="120">
        <f t="shared" si="181"/>
        <v>0.30350466372440671</v>
      </c>
      <c r="KY43" s="120">
        <f t="shared" si="182"/>
        <v>0.19844535705057362</v>
      </c>
      <c r="KZ43" s="120">
        <f t="shared" si="183"/>
        <v>0.13944808873824091</v>
      </c>
      <c r="LA43" s="120">
        <f t="shared" si="184"/>
        <v>0.10319158566629827</v>
      </c>
      <c r="LB43" s="120">
        <f t="shared" si="185"/>
        <v>7.9378142820229439E-2</v>
      </c>
      <c r="LD43" s="94">
        <v>1.9671513572895669</v>
      </c>
      <c r="LE43" s="18">
        <f t="shared" si="210"/>
        <v>7.3487191045312388</v>
      </c>
      <c r="LF43" s="18">
        <f t="shared" si="210"/>
        <v>5.8829862076754242</v>
      </c>
      <c r="LG43" s="18">
        <f t="shared" si="210"/>
        <v>4.9121329599141816</v>
      </c>
      <c r="LH43" s="18">
        <f t="shared" si="210"/>
        <v>3.6106868017064868</v>
      </c>
      <c r="LI43" s="18">
        <f t="shared" si="210"/>
        <v>2.3082131227534002</v>
      </c>
      <c r="LJ43" s="18">
        <f t="shared" si="210"/>
        <v>1.2513650279967428</v>
      </c>
      <c r="LK43" s="18">
        <f t="shared" si="210"/>
        <v>1.0038912838941239</v>
      </c>
      <c r="LL43" s="18"/>
      <c r="LM43" s="94">
        <v>1.9671513572895669</v>
      </c>
      <c r="LN43" s="18">
        <v>4.05038174692125</v>
      </c>
      <c r="LO43" s="18">
        <v>3.6727696688862888</v>
      </c>
      <c r="LP43" s="18">
        <v>3.3584185584293147</v>
      </c>
      <c r="LQ43" s="18">
        <v>2.8696374345148379</v>
      </c>
      <c r="LR43" s="18">
        <v>2.0499076792991233</v>
      </c>
      <c r="LS43" s="18">
        <v>1.2350918972325258</v>
      </c>
      <c r="LT43" s="18">
        <v>1.0033960785349882</v>
      </c>
      <c r="LU43" s="18">
        <v>7.3487191045312388</v>
      </c>
      <c r="LV43" s="18">
        <v>5.8829862076754242</v>
      </c>
      <c r="LW43" s="18">
        <v>4.9121329599141816</v>
      </c>
      <c r="LX43" s="18">
        <v>3.6106868017064868</v>
      </c>
      <c r="LY43" s="18">
        <v>2.3082131227534002</v>
      </c>
      <c r="LZ43" s="18">
        <v>1.2513650279967428</v>
      </c>
      <c r="MA43" s="18">
        <v>1.0038912838941239</v>
      </c>
      <c r="MB43" s="18">
        <v>4.9416868886930496</v>
      </c>
      <c r="MC43" s="18">
        <v>4.3274872913939202</v>
      </c>
      <c r="MD43" s="18">
        <v>3.8482057479222767</v>
      </c>
      <c r="ME43" s="18">
        <v>3.1545693417368659</v>
      </c>
      <c r="MF43" s="18">
        <v>2.1832776524209931</v>
      </c>
      <c r="MG43" s="18">
        <v>1.24381194571482</v>
      </c>
      <c r="MH43" s="18">
        <v>1.0017320804499221</v>
      </c>
      <c r="MI43" s="18">
        <v>8.3071720013670021</v>
      </c>
      <c r="MJ43" s="18">
        <v>6.4942757075616342</v>
      </c>
      <c r="MK43" s="18">
        <v>5.3317282623583164</v>
      </c>
      <c r="ML43" s="18">
        <v>3.8212377211150708</v>
      </c>
      <c r="MM43" s="18">
        <v>2.3613776189101277</v>
      </c>
      <c r="MN43" s="18">
        <v>1.2499717303965299</v>
      </c>
      <c r="MO43" s="18">
        <v>1.0000126254249304</v>
      </c>
      <c r="MP43" s="120"/>
      <c r="MQ43" s="120"/>
      <c r="MR43" s="120"/>
      <c r="MS43" s="120"/>
    </row>
    <row r="44" spans="1:357" s="4" customFormat="1" ht="13.8" x14ac:dyDescent="0.3">
      <c r="A44" s="5"/>
      <c r="B44" s="5"/>
      <c r="C44" s="5"/>
      <c r="D44" s="5"/>
      <c r="E44" s="5"/>
      <c r="F44" s="5"/>
      <c r="G44" s="5"/>
      <c r="H44" s="5"/>
      <c r="J44" s="5"/>
      <c r="K44" s="5"/>
      <c r="M44" s="6"/>
      <c r="N44" s="6"/>
      <c r="O44" s="6"/>
      <c r="P44" s="6"/>
      <c r="Q44" s="6"/>
      <c r="R44" s="6"/>
      <c r="S44" s="7"/>
      <c r="T44" s="6"/>
      <c r="W44" s="5"/>
      <c r="X44" s="127">
        <f t="shared" si="201"/>
        <v>21.048519522998369</v>
      </c>
      <c r="Y44" s="127">
        <v>10</v>
      </c>
      <c r="Z44" s="39">
        <f t="shared" si="2"/>
        <v>0.02</v>
      </c>
      <c r="AA44" s="39">
        <f t="shared" si="3"/>
        <v>10000000</v>
      </c>
      <c r="AB44" s="39">
        <f t="shared" si="4"/>
        <v>10000000</v>
      </c>
      <c r="AC44" s="98">
        <f t="shared" si="5"/>
        <v>3500000</v>
      </c>
      <c r="AD44" s="41">
        <f t="shared" si="6"/>
        <v>0.33</v>
      </c>
      <c r="AE44" s="41">
        <f t="shared" si="7"/>
        <v>0.33</v>
      </c>
      <c r="AF44" s="40">
        <f t="shared" si="8"/>
        <v>1.4999999999999999E-2</v>
      </c>
      <c r="AG44" s="39">
        <f t="shared" si="9"/>
        <v>10000000</v>
      </c>
      <c r="AH44" s="39">
        <f t="shared" si="10"/>
        <v>10000000</v>
      </c>
      <c r="AI44" s="98">
        <f t="shared" si="11"/>
        <v>3500000</v>
      </c>
      <c r="AJ44" s="41">
        <f t="shared" si="12"/>
        <v>0.33</v>
      </c>
      <c r="AK44" s="41">
        <f t="shared" si="13"/>
        <v>0.33</v>
      </c>
      <c r="AL44" s="41">
        <f t="shared" si="14"/>
        <v>0.15</v>
      </c>
      <c r="AM44" s="39">
        <f t="shared" si="15"/>
        <v>16000</v>
      </c>
      <c r="AN44" s="39">
        <f t="shared" si="16"/>
        <v>10000</v>
      </c>
      <c r="AO44" s="39">
        <f t="shared" si="17"/>
        <v>10000</v>
      </c>
      <c r="AP44" s="41">
        <f t="shared" si="18"/>
        <v>0.03</v>
      </c>
      <c r="AQ44" s="41">
        <f t="shared" si="19"/>
        <v>0.03</v>
      </c>
      <c r="AR44" s="4">
        <f t="shared" si="20"/>
        <v>0.16750000000000001</v>
      </c>
      <c r="AS44" s="11">
        <f t="shared" si="21"/>
        <v>2.1048519522998368</v>
      </c>
      <c r="AT44" s="13">
        <f t="shared" si="22"/>
        <v>2698.7110633727179</v>
      </c>
      <c r="AU44" s="17">
        <f t="shared" si="187"/>
        <v>0.14240255159723011</v>
      </c>
      <c r="AV44" s="11">
        <f t="shared" si="23"/>
        <v>0.5714285714285714</v>
      </c>
      <c r="AW44" s="10">
        <f t="shared" si="24"/>
        <v>1</v>
      </c>
      <c r="AX44" s="10">
        <f t="shared" si="25"/>
        <v>0.8911</v>
      </c>
      <c r="AY44" s="10">
        <f t="shared" si="26"/>
        <v>224441.70126809561</v>
      </c>
      <c r="AZ44" s="10">
        <f t="shared" si="188"/>
        <v>1</v>
      </c>
      <c r="BA44" s="10">
        <f t="shared" si="27"/>
        <v>0.31188500000000002</v>
      </c>
      <c r="BB44" s="10">
        <f t="shared" si="28"/>
        <v>0.95377000000000001</v>
      </c>
      <c r="BC44" s="10">
        <f t="shared" si="29"/>
        <v>0.99909999999999999</v>
      </c>
      <c r="BD44" s="10">
        <f t="shared" si="30"/>
        <v>0.8911</v>
      </c>
      <c r="BE44" s="10">
        <f t="shared" si="31"/>
        <v>168331.27595107173</v>
      </c>
      <c r="BF44" s="10">
        <f t="shared" si="32"/>
        <v>1</v>
      </c>
      <c r="BG44" s="10">
        <f t="shared" si="33"/>
        <v>0.31188500000000002</v>
      </c>
      <c r="BH44" s="10">
        <f t="shared" si="34"/>
        <v>0.95377000000000001</v>
      </c>
      <c r="BI44" s="120">
        <f t="shared" si="189"/>
        <v>23.628809285868986</v>
      </c>
      <c r="BJ44" s="120">
        <f t="shared" si="211"/>
        <v>5.9072023214672464</v>
      </c>
      <c r="BK44" s="120">
        <f t="shared" si="211"/>
        <v>2.625423253985443</v>
      </c>
      <c r="BL44" s="120">
        <f t="shared" si="211"/>
        <v>1.4768005803668116</v>
      </c>
      <c r="BM44" s="120">
        <f t="shared" si="211"/>
        <v>0.9451523714347595</v>
      </c>
      <c r="BN44" s="120">
        <f t="shared" si="211"/>
        <v>0.65635581349636074</v>
      </c>
      <c r="BO44" s="120">
        <f t="shared" si="211"/>
        <v>0.48222059767079561</v>
      </c>
      <c r="BP44" s="120">
        <f t="shared" si="211"/>
        <v>0.3692001450917029</v>
      </c>
      <c r="BQ44" s="120">
        <f t="shared" si="211"/>
        <v>1.3333333333333333</v>
      </c>
      <c r="BR44" s="120">
        <f t="shared" si="211"/>
        <v>1.3333333333333333</v>
      </c>
      <c r="BS44" s="120">
        <f t="shared" si="211"/>
        <v>1.3333333333333333</v>
      </c>
      <c r="BT44" s="120">
        <f t="shared" si="211"/>
        <v>1.3333333333333333</v>
      </c>
      <c r="BU44" s="120">
        <f t="shared" si="211"/>
        <v>1.3333333333333333</v>
      </c>
      <c r="BV44" s="120">
        <f t="shared" si="211"/>
        <v>1.3333333333333333</v>
      </c>
      <c r="BW44" s="120">
        <f t="shared" si="211"/>
        <v>1.3333333333333333</v>
      </c>
      <c r="BX44" s="120">
        <f t="shared" si="211"/>
        <v>1.3333333333333333</v>
      </c>
      <c r="BY44" s="120">
        <f t="shared" si="211"/>
        <v>0.22571316517937656</v>
      </c>
      <c r="BZ44" s="120">
        <f t="shared" si="211"/>
        <v>0.90285266071750625</v>
      </c>
      <c r="CA44" s="120">
        <f t="shared" si="211"/>
        <v>2.0314184866143892</v>
      </c>
      <c r="CB44" s="120">
        <f t="shared" si="211"/>
        <v>3.611410642870025</v>
      </c>
      <c r="CC44" s="120">
        <f t="shared" si="211"/>
        <v>5.6428291294844142</v>
      </c>
      <c r="CD44" s="120">
        <f t="shared" si="211"/>
        <v>8.1256739464575567</v>
      </c>
      <c r="CE44" s="120">
        <f t="shared" si="211"/>
        <v>11.059945093789452</v>
      </c>
      <c r="CF44" s="120">
        <f t="shared" si="211"/>
        <v>14.4456425714801</v>
      </c>
      <c r="CG44" s="120">
        <f t="shared" si="190"/>
        <v>5.9072023214672464</v>
      </c>
      <c r="CH44" s="120">
        <f t="shared" si="190"/>
        <v>1.4768005803668116</v>
      </c>
      <c r="CI44" s="120">
        <f t="shared" si="190"/>
        <v>0.65635581349636074</v>
      </c>
      <c r="CJ44" s="120">
        <f t="shared" si="190"/>
        <v>0.3692001450917029</v>
      </c>
      <c r="CK44" s="120">
        <f t="shared" si="190"/>
        <v>0.23628809285868987</v>
      </c>
      <c r="CL44" s="120">
        <f t="shared" si="190"/>
        <v>0.16408895337409019</v>
      </c>
      <c r="CM44" s="120">
        <f t="shared" si="190"/>
        <v>0.1205551494176989</v>
      </c>
      <c r="CN44" s="120">
        <f t="shared" si="190"/>
        <v>9.2300036272925726E-2</v>
      </c>
      <c r="CO44" s="94">
        <f t="shared" si="37"/>
        <v>4.7119563823680135</v>
      </c>
      <c r="CP44" s="94">
        <f t="shared" si="38"/>
        <v>5.6002855294720533</v>
      </c>
      <c r="CQ44" s="94">
        <f t="shared" si="39"/>
        <v>7.0808341079787844</v>
      </c>
      <c r="CR44" s="94">
        <f t="shared" si="40"/>
        <v>9.1536021178882088</v>
      </c>
      <c r="CS44" s="94">
        <f t="shared" si="41"/>
        <v>11.818589559200326</v>
      </c>
      <c r="CT44" s="94">
        <f t="shared" si="42"/>
        <v>15.075796431915139</v>
      </c>
      <c r="CU44" s="94">
        <f t="shared" si="43"/>
        <v>18.925222736032641</v>
      </c>
      <c r="CV44" s="94">
        <f t="shared" si="44"/>
        <v>23.366868471552838</v>
      </c>
      <c r="CW44" s="94">
        <f t="shared" si="45"/>
        <v>4.7119563823680135</v>
      </c>
      <c r="CX44" s="94">
        <f t="shared" si="46"/>
        <v>5.6002855294720533</v>
      </c>
      <c r="CY44" s="94">
        <f t="shared" si="47"/>
        <v>7.0808341079787844</v>
      </c>
      <c r="CZ44" s="94">
        <f t="shared" si="48"/>
        <v>9.1536021178882088</v>
      </c>
      <c r="DA44" s="94">
        <f t="shared" si="49"/>
        <v>11.818589559200326</v>
      </c>
      <c r="DB44" s="94">
        <f t="shared" si="50"/>
        <v>15.075796431915139</v>
      </c>
      <c r="DC44" s="94">
        <f t="shared" si="51"/>
        <v>18.925222736032641</v>
      </c>
      <c r="DD44" s="94">
        <f t="shared" si="52"/>
        <v>23.366868471552838</v>
      </c>
      <c r="DE44" s="11">
        <f t="shared" si="53"/>
        <v>26.397909117715027</v>
      </c>
      <c r="DF44" s="11">
        <f t="shared" si="54"/>
        <v>9.3534416488514189</v>
      </c>
      <c r="DG44" s="11">
        <f t="shared" si="55"/>
        <v>7.2002284072664988</v>
      </c>
      <c r="DH44" s="11">
        <f t="shared" si="56"/>
        <v>7.6315978899035031</v>
      </c>
      <c r="DI44" s="11">
        <f t="shared" si="57"/>
        <v>9.1313681675858405</v>
      </c>
      <c r="DJ44" s="11">
        <f t="shared" si="58"/>
        <v>11.325416426620585</v>
      </c>
      <c r="DK44" s="11">
        <f t="shared" si="59"/>
        <v>14.085552358126915</v>
      </c>
      <c r="DL44" s="11">
        <f t="shared" si="60"/>
        <v>17.35822938323847</v>
      </c>
      <c r="DM44" s="94">
        <f t="shared" si="61"/>
        <v>26.397909117715027</v>
      </c>
      <c r="DN44" s="94">
        <f t="shared" si="62"/>
        <v>9.3534416488514189</v>
      </c>
      <c r="DO44" s="94">
        <f t="shared" si="63"/>
        <v>7.2002284072664988</v>
      </c>
      <c r="DP44" s="94">
        <f t="shared" si="64"/>
        <v>7.6315978899035031</v>
      </c>
      <c r="DQ44" s="94">
        <f t="shared" si="65"/>
        <v>9.1313681675858405</v>
      </c>
      <c r="DR44" s="94">
        <f t="shared" si="66"/>
        <v>11.325416426620585</v>
      </c>
      <c r="DS44" s="94">
        <f t="shared" si="67"/>
        <v>14.085552358126915</v>
      </c>
      <c r="DT44" s="94">
        <f t="shared" si="68"/>
        <v>17.35822938323847</v>
      </c>
      <c r="DU44" s="94">
        <f t="shared" si="69"/>
        <v>14.693611912860291</v>
      </c>
      <c r="DV44" s="94">
        <f t="shared" si="70"/>
        <v>7.6057269308249218</v>
      </c>
      <c r="DW44" s="94">
        <f t="shared" si="71"/>
        <v>6.7103203816893053</v>
      </c>
      <c r="DX44" s="94">
        <f t="shared" si="72"/>
        <v>6.8897039431456273</v>
      </c>
      <c r="DY44" s="94">
        <f t="shared" si="73"/>
        <v>7.5133784138855697</v>
      </c>
      <c r="DZ44" s="94">
        <f t="shared" si="74"/>
        <v>8.4257660689109706</v>
      </c>
      <c r="EA44" s="94">
        <f t="shared" si="75"/>
        <v>9.5735593955747724</v>
      </c>
      <c r="EB44" s="94">
        <f t="shared" si="76"/>
        <v>10.934491227543996</v>
      </c>
      <c r="EC44" s="94">
        <f t="shared" si="77"/>
        <v>14.693611912860291</v>
      </c>
      <c r="ED44" s="94">
        <f t="shared" si="78"/>
        <v>7.6057269308249218</v>
      </c>
      <c r="EE44" s="94">
        <f t="shared" si="79"/>
        <v>6.7103203816893053</v>
      </c>
      <c r="EF44" s="94">
        <f t="shared" si="80"/>
        <v>6.8897039431456282</v>
      </c>
      <c r="EG44" s="94">
        <f t="shared" si="81"/>
        <v>7.5133784138855697</v>
      </c>
      <c r="EH44" s="94">
        <f t="shared" si="82"/>
        <v>8.4257660689109706</v>
      </c>
      <c r="EI44" s="94">
        <f t="shared" si="83"/>
        <v>9.5735593955747724</v>
      </c>
      <c r="EJ44" s="94">
        <f t="shared" si="84"/>
        <v>10.934491227543997</v>
      </c>
      <c r="EK44" s="94">
        <f t="shared" si="85"/>
        <v>14.693611912860291</v>
      </c>
      <c r="EL44" s="94">
        <f t="shared" si="86"/>
        <v>7.6057269308249218</v>
      </c>
      <c r="EM44" s="94">
        <f t="shared" si="87"/>
        <v>6.7103203816893053</v>
      </c>
      <c r="EN44" s="94">
        <f t="shared" si="88"/>
        <v>6.8897039431456282</v>
      </c>
      <c r="EO44" s="94">
        <f t="shared" si="89"/>
        <v>7.5133784138855697</v>
      </c>
      <c r="EP44" s="94">
        <f t="shared" si="90"/>
        <v>8.4257660689109706</v>
      </c>
      <c r="EQ44" s="94">
        <f t="shared" si="91"/>
        <v>9.5735593955747724</v>
      </c>
      <c r="ER44" s="94">
        <f t="shared" si="92"/>
        <v>10.934491227543997</v>
      </c>
      <c r="ES44" s="94">
        <f t="shared" si="93"/>
        <v>1</v>
      </c>
      <c r="ET44" s="94">
        <f t="shared" si="94"/>
        <v>1</v>
      </c>
      <c r="EU44" s="94">
        <f t="shared" si="95"/>
        <v>1</v>
      </c>
      <c r="EV44" s="94">
        <f t="shared" si="96"/>
        <v>1</v>
      </c>
      <c r="EW44" s="94">
        <f t="shared" si="97"/>
        <v>1</v>
      </c>
      <c r="EX44" s="94">
        <f t="shared" si="98"/>
        <v>1</v>
      </c>
      <c r="EY44" s="94">
        <f t="shared" si="99"/>
        <v>1</v>
      </c>
      <c r="EZ44" s="94">
        <f t="shared" si="100"/>
        <v>1</v>
      </c>
      <c r="FA44" s="94">
        <f t="shared" si="101"/>
        <v>1</v>
      </c>
      <c r="FB44" s="94">
        <f t="shared" si="102"/>
        <v>1</v>
      </c>
      <c r="FC44" s="94">
        <f t="shared" si="103"/>
        <v>1</v>
      </c>
      <c r="FD44" s="94">
        <f t="shared" si="104"/>
        <v>1</v>
      </c>
      <c r="FE44" s="94">
        <f t="shared" si="105"/>
        <v>1</v>
      </c>
      <c r="FF44" s="94">
        <f t="shared" si="106"/>
        <v>1</v>
      </c>
      <c r="FG44" s="94">
        <f t="shared" si="107"/>
        <v>1</v>
      </c>
      <c r="FH44" s="94">
        <f t="shared" si="108"/>
        <v>1</v>
      </c>
      <c r="FI44" s="94">
        <f t="shared" si="109"/>
        <v>1</v>
      </c>
      <c r="FJ44" s="94">
        <f t="shared" si="110"/>
        <v>1</v>
      </c>
      <c r="FK44" s="94">
        <f t="shared" si="111"/>
        <v>1</v>
      </c>
      <c r="FL44" s="94">
        <f t="shared" si="112"/>
        <v>1</v>
      </c>
      <c r="FM44" s="94">
        <f t="shared" si="113"/>
        <v>1</v>
      </c>
      <c r="FN44" s="94">
        <f t="shared" si="114"/>
        <v>1</v>
      </c>
      <c r="FO44" s="94">
        <f t="shared" si="115"/>
        <v>1</v>
      </c>
      <c r="FP44" s="94">
        <f t="shared" si="116"/>
        <v>1</v>
      </c>
      <c r="FQ44" s="114">
        <f t="shared" si="117"/>
        <v>16.756091554344323</v>
      </c>
      <c r="FR44" s="114">
        <f t="shared" si="118"/>
        <v>5.8729279675464534</v>
      </c>
      <c r="FS44" s="114">
        <f t="shared" si="119"/>
        <v>4.3380817036317545</v>
      </c>
      <c r="FT44" s="114">
        <f t="shared" si="120"/>
        <v>4.202258628386299</v>
      </c>
      <c r="FU44" s="114">
        <f t="shared" si="121"/>
        <v>4.4261458831978606</v>
      </c>
      <c r="FV44" s="114">
        <f t="shared" si="122"/>
        <v>4.7366177224462005</v>
      </c>
      <c r="FW44" s="114">
        <f t="shared" si="123"/>
        <v>5.0434576709284569</v>
      </c>
      <c r="FX44" s="114">
        <f t="shared" si="124"/>
        <v>5.3174164263422607</v>
      </c>
      <c r="FY44" s="89"/>
      <c r="FZ44" s="89">
        <f t="shared" si="125"/>
        <v>4.202258628386299</v>
      </c>
      <c r="GB44" s="120">
        <f t="shared" ref="GB44:GI53" si="212">$X44^2/(GB$13^2*$Y44^2)</f>
        <v>4.4304017411004351</v>
      </c>
      <c r="GC44" s="120">
        <f t="shared" si="212"/>
        <v>1.1076004352751088</v>
      </c>
      <c r="GD44" s="120">
        <f t="shared" si="212"/>
        <v>0.49226686012227056</v>
      </c>
      <c r="GE44" s="120">
        <f t="shared" si="212"/>
        <v>0.27690010881877719</v>
      </c>
      <c r="GF44" s="120">
        <f t="shared" si="212"/>
        <v>0.1772160696440174</v>
      </c>
      <c r="GG44" s="120">
        <f t="shared" si="212"/>
        <v>0.12306671503056764</v>
      </c>
      <c r="GH44" s="120">
        <f t="shared" si="212"/>
        <v>9.0416362063274178E-2</v>
      </c>
      <c r="GI44" s="120">
        <f t="shared" si="212"/>
        <v>6.9225027204694298E-2</v>
      </c>
      <c r="GJ44" s="120">
        <v>1</v>
      </c>
      <c r="GK44" s="120">
        <v>1</v>
      </c>
      <c r="GL44" s="120">
        <v>1</v>
      </c>
      <c r="GM44" s="120">
        <v>1</v>
      </c>
      <c r="GN44" s="120">
        <v>1</v>
      </c>
      <c r="GO44" s="120">
        <v>1</v>
      </c>
      <c r="GP44" s="120">
        <v>1</v>
      </c>
      <c r="GQ44" s="120">
        <v>1</v>
      </c>
      <c r="GR44" s="120">
        <f t="shared" si="127"/>
        <v>0.22571316517937656</v>
      </c>
      <c r="GS44" s="120">
        <f t="shared" si="128"/>
        <v>0.90285266071750625</v>
      </c>
      <c r="GT44" s="120">
        <f t="shared" si="129"/>
        <v>2.0314184866143892</v>
      </c>
      <c r="GU44" s="120">
        <f t="shared" si="130"/>
        <v>3.611410642870025</v>
      </c>
      <c r="GV44" s="120">
        <f t="shared" si="131"/>
        <v>5.6428291294844142</v>
      </c>
      <c r="GW44" s="120">
        <f t="shared" si="132"/>
        <v>8.1256739464575567</v>
      </c>
      <c r="GX44" s="120">
        <f t="shared" si="133"/>
        <v>11.059945093789452</v>
      </c>
      <c r="GY44" s="120">
        <f t="shared" si="134"/>
        <v>14.4456425714801</v>
      </c>
      <c r="GZ44" s="120">
        <f t="shared" si="135"/>
        <v>4.4304017411004351</v>
      </c>
      <c r="HA44" s="120">
        <f t="shared" si="136"/>
        <v>1.1076004352751088</v>
      </c>
      <c r="HB44" s="120">
        <f t="shared" si="137"/>
        <v>0.49226686012227056</v>
      </c>
      <c r="HC44" s="120">
        <f t="shared" si="138"/>
        <v>0.27690010881877719</v>
      </c>
      <c r="HD44" s="120">
        <f t="shared" si="139"/>
        <v>0.1772160696440174</v>
      </c>
      <c r="HE44" s="120">
        <f t="shared" si="140"/>
        <v>0.12306671503056764</v>
      </c>
      <c r="HF44" s="120">
        <f t="shared" si="141"/>
        <v>9.0416362063274178E-2</v>
      </c>
      <c r="HG44" s="120">
        <f t="shared" si="142"/>
        <v>6.9225027204694298E-2</v>
      </c>
      <c r="HI44" s="120">
        <f t="shared" ref="HI44:HP53" si="213">16*$X44^2/(3*HI$13^2*$Y44^2)</f>
        <v>23.628809285868986</v>
      </c>
      <c r="HJ44" s="120">
        <f t="shared" si="213"/>
        <v>5.9072023214672464</v>
      </c>
      <c r="HK44" s="120">
        <f t="shared" si="213"/>
        <v>2.625423253985443</v>
      </c>
      <c r="HL44" s="120">
        <f t="shared" si="213"/>
        <v>1.4768005803668116</v>
      </c>
      <c r="HM44" s="120">
        <f t="shared" si="213"/>
        <v>0.9451523714347595</v>
      </c>
      <c r="HN44" s="120">
        <f t="shared" si="213"/>
        <v>0.65635581349636074</v>
      </c>
      <c r="HO44" s="120">
        <f t="shared" si="213"/>
        <v>0.48222059767079561</v>
      </c>
      <c r="HP44" s="120">
        <f t="shared" si="213"/>
        <v>0.3692001450917029</v>
      </c>
      <c r="HQ44" s="120">
        <f t="shared" ref="HQ44:HX53" si="214">4/3</f>
        <v>1.3333333333333333</v>
      </c>
      <c r="HR44" s="120">
        <f t="shared" si="214"/>
        <v>1.3333333333333333</v>
      </c>
      <c r="HS44" s="120">
        <f t="shared" si="214"/>
        <v>1.3333333333333333</v>
      </c>
      <c r="HT44" s="120">
        <f t="shared" si="214"/>
        <v>1.3333333333333333</v>
      </c>
      <c r="HU44" s="120">
        <f t="shared" si="214"/>
        <v>1.3333333333333333</v>
      </c>
      <c r="HV44" s="120">
        <f t="shared" si="214"/>
        <v>1.3333333333333333</v>
      </c>
      <c r="HW44" s="120">
        <f t="shared" si="214"/>
        <v>1.3333333333333333</v>
      </c>
      <c r="HX44" s="120">
        <f t="shared" si="214"/>
        <v>1.3333333333333333</v>
      </c>
      <c r="HY44" s="120">
        <f t="shared" si="145"/>
        <v>0.22571316517937656</v>
      </c>
      <c r="HZ44" s="120">
        <f t="shared" si="146"/>
        <v>0.90285266071750625</v>
      </c>
      <c r="IA44" s="120">
        <f t="shared" si="147"/>
        <v>2.0314184866143892</v>
      </c>
      <c r="IB44" s="120">
        <f t="shared" si="148"/>
        <v>3.611410642870025</v>
      </c>
      <c r="IC44" s="120">
        <f t="shared" si="149"/>
        <v>5.6428291294844142</v>
      </c>
      <c r="ID44" s="120">
        <f t="shared" si="150"/>
        <v>8.1256739464575567</v>
      </c>
      <c r="IE44" s="120">
        <f t="shared" si="151"/>
        <v>11.059945093789452</v>
      </c>
      <c r="IF44" s="120">
        <f t="shared" si="152"/>
        <v>14.4456425714801</v>
      </c>
      <c r="IG44" s="120">
        <f t="shared" si="153"/>
        <v>5.9072023214672464</v>
      </c>
      <c r="IH44" s="120">
        <f t="shared" si="154"/>
        <v>1.4768005803668116</v>
      </c>
      <c r="II44" s="120">
        <f t="shared" si="155"/>
        <v>0.65635581349636074</v>
      </c>
      <c r="IJ44" s="120">
        <f t="shared" si="156"/>
        <v>0.3692001450917029</v>
      </c>
      <c r="IK44" s="120">
        <f t="shared" si="157"/>
        <v>0.23628809285868987</v>
      </c>
      <c r="IL44" s="120">
        <f t="shared" si="158"/>
        <v>0.16408895337409019</v>
      </c>
      <c r="IM44" s="120">
        <f t="shared" si="159"/>
        <v>0.1205551494176989</v>
      </c>
      <c r="IN44" s="120">
        <f t="shared" si="160"/>
        <v>9.2300036272925726E-2</v>
      </c>
      <c r="IO44" s="11"/>
      <c r="IP44" s="120">
        <f t="shared" si="161"/>
        <v>3.3228013058253261</v>
      </c>
      <c r="IQ44" s="120">
        <f t="shared" ref="IQ44:IW53" si="215">$X44^2/((IQ$13^2+1)*$Y44^2)</f>
        <v>0.88608034822008697</v>
      </c>
      <c r="IR44" s="120">
        <f t="shared" si="215"/>
        <v>0.44304017411004348</v>
      </c>
      <c r="IS44" s="120">
        <f t="shared" si="215"/>
        <v>0.260611867123555</v>
      </c>
      <c r="IT44" s="120">
        <f t="shared" si="215"/>
        <v>0.17040006696540133</v>
      </c>
      <c r="IU44" s="120">
        <f t="shared" si="215"/>
        <v>0.11974058759730906</v>
      </c>
      <c r="IV44" s="120">
        <f t="shared" si="215"/>
        <v>8.8608034822008699E-2</v>
      </c>
      <c r="IW44" s="120">
        <f t="shared" si="215"/>
        <v>6.8160026786160538E-2</v>
      </c>
      <c r="IX44" s="120">
        <v>1</v>
      </c>
      <c r="IY44" s="120">
        <v>1</v>
      </c>
      <c r="IZ44" s="120">
        <v>1</v>
      </c>
      <c r="JA44" s="120">
        <v>1</v>
      </c>
      <c r="JB44" s="120">
        <v>1</v>
      </c>
      <c r="JC44" s="120">
        <v>1</v>
      </c>
      <c r="JD44" s="120">
        <v>1</v>
      </c>
      <c r="JE44" s="120">
        <v>1</v>
      </c>
      <c r="JF44" s="120">
        <f t="shared" si="163"/>
        <v>0.90285266071750625</v>
      </c>
      <c r="JG44" s="120">
        <f t="shared" ref="JG44:JM53" si="216">(JG$13^4+6*JG$13^2+1)/(JG$13^2+1)*($Y44^2/$X44^2)</f>
        <v>1.8508479544708876</v>
      </c>
      <c r="JH44" s="120">
        <f t="shared" si="216"/>
        <v>3.0696990464395211</v>
      </c>
      <c r="JI44" s="120">
        <f t="shared" si="216"/>
        <v>4.6868674887247019</v>
      </c>
      <c r="JJ44" s="120">
        <f t="shared" si="216"/>
        <v>6.7366698530460081</v>
      </c>
      <c r="JK44" s="120">
        <f t="shared" si="216"/>
        <v>9.2298383490918052</v>
      </c>
      <c r="JL44" s="120">
        <f t="shared" si="216"/>
        <v>12.170453866471984</v>
      </c>
      <c r="JM44" s="120">
        <f t="shared" si="216"/>
        <v>15.560318356442867</v>
      </c>
      <c r="JN44" s="120">
        <f t="shared" si="165"/>
        <v>3.3228013058253261</v>
      </c>
      <c r="JO44" s="120">
        <f t="shared" si="166"/>
        <v>0.88608034822008697</v>
      </c>
      <c r="JP44" s="120">
        <f t="shared" si="167"/>
        <v>0.44304017411004348</v>
      </c>
      <c r="JQ44" s="120">
        <f t="shared" si="168"/>
        <v>0.260611867123555</v>
      </c>
      <c r="JR44" s="120">
        <f t="shared" si="169"/>
        <v>0.17040006696540133</v>
      </c>
      <c r="JS44" s="120">
        <f t="shared" si="170"/>
        <v>0.11974058759730906</v>
      </c>
      <c r="JT44" s="120">
        <f t="shared" si="171"/>
        <v>8.8608034822008699E-2</v>
      </c>
      <c r="JU44" s="120">
        <f t="shared" si="172"/>
        <v>6.8160026786160538E-2</v>
      </c>
      <c r="JW44" s="120">
        <f t="shared" si="173"/>
        <v>17.72160696440174</v>
      </c>
      <c r="JX44" s="120">
        <f t="shared" ref="JX44:KD53" si="217">16*$X44^2/(3*(JX$13^2+1)*$Y44^2)</f>
        <v>4.7257618571737972</v>
      </c>
      <c r="JY44" s="120">
        <f t="shared" si="217"/>
        <v>2.3628809285868986</v>
      </c>
      <c r="JZ44" s="120">
        <f t="shared" si="217"/>
        <v>1.3899299579922932</v>
      </c>
      <c r="KA44" s="120">
        <f t="shared" si="217"/>
        <v>0.90880035714880714</v>
      </c>
      <c r="KB44" s="120">
        <f t="shared" si="217"/>
        <v>0.63861646718564824</v>
      </c>
      <c r="KC44" s="120">
        <f t="shared" si="217"/>
        <v>0.47257618571737975</v>
      </c>
      <c r="KD44" s="120">
        <f t="shared" si="217"/>
        <v>0.36352014285952289</v>
      </c>
      <c r="KE44" s="120">
        <f t="shared" ref="KE44:KL53" si="218">4/3</f>
        <v>1.3333333333333333</v>
      </c>
      <c r="KF44" s="120">
        <f t="shared" si="218"/>
        <v>1.3333333333333333</v>
      </c>
      <c r="KG44" s="120">
        <f t="shared" si="218"/>
        <v>1.3333333333333333</v>
      </c>
      <c r="KH44" s="120">
        <f t="shared" si="218"/>
        <v>1.3333333333333333</v>
      </c>
      <c r="KI44" s="120">
        <f t="shared" si="218"/>
        <v>1.3333333333333333</v>
      </c>
      <c r="KJ44" s="120">
        <f t="shared" si="218"/>
        <v>1.3333333333333333</v>
      </c>
      <c r="KK44" s="120">
        <f t="shared" si="218"/>
        <v>1.3333333333333333</v>
      </c>
      <c r="KL44" s="120">
        <f t="shared" si="218"/>
        <v>1.3333333333333333</v>
      </c>
      <c r="KM44" s="120">
        <f t="shared" si="176"/>
        <v>0.90285266071750625</v>
      </c>
      <c r="KN44" s="120">
        <f t="shared" ref="KN44:KT53" si="219">(KN$13^4+6*KN$13^2+1)/(KN$13^2+1)*($Y44^2/$X44^2)</f>
        <v>1.8508479544708876</v>
      </c>
      <c r="KO44" s="120">
        <f t="shared" si="219"/>
        <v>3.0696990464395211</v>
      </c>
      <c r="KP44" s="120">
        <f t="shared" si="219"/>
        <v>4.6868674887247019</v>
      </c>
      <c r="KQ44" s="120">
        <f t="shared" si="219"/>
        <v>6.7366698530460081</v>
      </c>
      <c r="KR44" s="120">
        <f t="shared" si="219"/>
        <v>9.2298383490918052</v>
      </c>
      <c r="KS44" s="120">
        <f t="shared" si="219"/>
        <v>12.170453866471984</v>
      </c>
      <c r="KT44" s="120">
        <f t="shared" si="219"/>
        <v>15.560318356442867</v>
      </c>
      <c r="KU44" s="120">
        <f t="shared" si="178"/>
        <v>4.4304017411004351</v>
      </c>
      <c r="KV44" s="120">
        <f t="shared" si="179"/>
        <v>1.1814404642934493</v>
      </c>
      <c r="KW44" s="120">
        <f t="shared" si="180"/>
        <v>0.59072023214672464</v>
      </c>
      <c r="KX44" s="120">
        <f t="shared" si="181"/>
        <v>0.34748248949807331</v>
      </c>
      <c r="KY44" s="120">
        <f t="shared" si="182"/>
        <v>0.22720008928720178</v>
      </c>
      <c r="KZ44" s="120">
        <f t="shared" si="183"/>
        <v>0.15965411679641206</v>
      </c>
      <c r="LA44" s="120">
        <f t="shared" si="184"/>
        <v>0.11814404642934494</v>
      </c>
      <c r="LB44" s="120">
        <f t="shared" si="185"/>
        <v>9.0880035714880722E-2</v>
      </c>
      <c r="LD44" s="94">
        <v>2.1048519522998368</v>
      </c>
      <c r="LE44" s="18">
        <f t="shared" ref="LE44:LK53" si="220">INDEX($LN44:$MO44,MATCH(LE$12,$LN$11:$MO$11,0))</f>
        <v>7.3867600183528115</v>
      </c>
      <c r="LF44" s="18">
        <f t="shared" si="220"/>
        <v>5.9572303082328801</v>
      </c>
      <c r="LG44" s="18">
        <f t="shared" si="220"/>
        <v>4.9148038238316243</v>
      </c>
      <c r="LH44" s="18">
        <f t="shared" si="220"/>
        <v>3.5996822835350999</v>
      </c>
      <c r="LI44" s="18">
        <f t="shared" si="220"/>
        <v>2.307804715555859</v>
      </c>
      <c r="LJ44" s="18">
        <f t="shared" si="220"/>
        <v>1.2513650279967428</v>
      </c>
      <c r="LK44" s="18">
        <f t="shared" si="220"/>
        <v>1.0038912838941239</v>
      </c>
      <c r="LL44" s="18"/>
      <c r="LM44" s="94">
        <v>2.1048519522998368</v>
      </c>
      <c r="LN44" s="18">
        <v>4.0597894129010115</v>
      </c>
      <c r="LO44" s="18">
        <v>3.7035161924886384</v>
      </c>
      <c r="LP44" s="18">
        <v>3.4036326687229028</v>
      </c>
      <c r="LQ44" s="18">
        <v>2.8357784057803723</v>
      </c>
      <c r="LR44" s="18">
        <v>2.0546390158848653</v>
      </c>
      <c r="LS44" s="18">
        <v>1.2353580758840303</v>
      </c>
      <c r="LT44" s="18">
        <v>1.0043825771928359</v>
      </c>
      <c r="LU44" s="18">
        <v>7.3867600183528115</v>
      </c>
      <c r="LV44" s="18">
        <v>5.9572303082328801</v>
      </c>
      <c r="LW44" s="18">
        <v>4.9148038238316243</v>
      </c>
      <c r="LX44" s="18">
        <v>3.5996822835350999</v>
      </c>
      <c r="LY44" s="18">
        <v>2.307804715555859</v>
      </c>
      <c r="LZ44" s="18">
        <v>1.2513650279967428</v>
      </c>
      <c r="MA44" s="18">
        <v>1.0038912838941239</v>
      </c>
      <c r="MB44" s="18">
        <v>4.7858092808921473</v>
      </c>
      <c r="MC44" s="18">
        <v>4.2384801523290729</v>
      </c>
      <c r="MD44" s="18">
        <v>3.8026025521779774</v>
      </c>
      <c r="ME44" s="18">
        <v>3.1319281811832722</v>
      </c>
      <c r="MF44" s="18">
        <v>2.1700156786886722</v>
      </c>
      <c r="MG44" s="18">
        <v>1.24381194571482</v>
      </c>
      <c r="MH44" s="18">
        <v>1.0017320804499221</v>
      </c>
      <c r="MI44" s="18">
        <v>8.1617610707836405</v>
      </c>
      <c r="MJ44" s="18">
        <v>6.4612615207582369</v>
      </c>
      <c r="MK44" s="18">
        <v>5.2994454807037767</v>
      </c>
      <c r="ML44" s="18">
        <v>3.7989943938666864</v>
      </c>
      <c r="MM44" s="18">
        <v>2.3545387602784538</v>
      </c>
      <c r="MN44" s="18">
        <v>1.2499717303965299</v>
      </c>
      <c r="MO44" s="18">
        <v>1.0000126254249304</v>
      </c>
      <c r="MP44" s="120"/>
      <c r="MQ44" s="120"/>
      <c r="MR44" s="120"/>
      <c r="MS44" s="120"/>
    </row>
    <row r="45" spans="1:357" s="4" customFormat="1" ht="13.8" x14ac:dyDescent="0.3">
      <c r="A45" s="5"/>
      <c r="B45" s="5"/>
      <c r="C45" s="5"/>
      <c r="D45" s="5"/>
      <c r="E45" s="5"/>
      <c r="F45" s="5"/>
      <c r="G45" s="5"/>
      <c r="H45" s="5"/>
      <c r="K45" s="5"/>
      <c r="M45" s="6"/>
      <c r="N45" s="6"/>
      <c r="O45" s="6"/>
      <c r="P45" s="6"/>
      <c r="Q45" s="6"/>
      <c r="R45" s="6"/>
      <c r="S45" s="7"/>
      <c r="T45" s="6"/>
      <c r="W45" s="5"/>
      <c r="X45" s="127">
        <f t="shared" si="201"/>
        <v>22.521915889608255</v>
      </c>
      <c r="Y45" s="127">
        <v>10</v>
      </c>
      <c r="Z45" s="39">
        <f t="shared" si="2"/>
        <v>0.02</v>
      </c>
      <c r="AA45" s="39">
        <f t="shared" si="3"/>
        <v>10000000</v>
      </c>
      <c r="AB45" s="39">
        <f t="shared" si="4"/>
        <v>10000000</v>
      </c>
      <c r="AC45" s="98">
        <f t="shared" si="5"/>
        <v>3500000</v>
      </c>
      <c r="AD45" s="41">
        <f t="shared" si="6"/>
        <v>0.33</v>
      </c>
      <c r="AE45" s="41">
        <f t="shared" si="7"/>
        <v>0.33</v>
      </c>
      <c r="AF45" s="40">
        <f t="shared" si="8"/>
        <v>1.4999999999999999E-2</v>
      </c>
      <c r="AG45" s="39">
        <f t="shared" si="9"/>
        <v>10000000</v>
      </c>
      <c r="AH45" s="39">
        <f t="shared" si="10"/>
        <v>10000000</v>
      </c>
      <c r="AI45" s="98">
        <f t="shared" si="11"/>
        <v>3500000</v>
      </c>
      <c r="AJ45" s="41">
        <f t="shared" si="12"/>
        <v>0.33</v>
      </c>
      <c r="AK45" s="41">
        <f t="shared" si="13"/>
        <v>0.33</v>
      </c>
      <c r="AL45" s="41">
        <f t="shared" si="14"/>
        <v>0.15</v>
      </c>
      <c r="AM45" s="39">
        <f t="shared" si="15"/>
        <v>16000</v>
      </c>
      <c r="AN45" s="39">
        <f t="shared" si="16"/>
        <v>10000</v>
      </c>
      <c r="AO45" s="39">
        <f t="shared" si="17"/>
        <v>10000</v>
      </c>
      <c r="AP45" s="41">
        <f t="shared" si="18"/>
        <v>0.03</v>
      </c>
      <c r="AQ45" s="41">
        <f t="shared" si="19"/>
        <v>0.03</v>
      </c>
      <c r="AR45" s="4">
        <f t="shared" si="20"/>
        <v>0.16750000000000001</v>
      </c>
      <c r="AS45" s="11">
        <f t="shared" si="21"/>
        <v>2.2521915889608257</v>
      </c>
      <c r="AT45" s="13">
        <f t="shared" si="22"/>
        <v>2698.7110633727179</v>
      </c>
      <c r="AU45" s="17">
        <f t="shared" si="187"/>
        <v>0.14240255159723011</v>
      </c>
      <c r="AV45" s="11">
        <f t="shared" si="23"/>
        <v>0.5714285714285714</v>
      </c>
      <c r="AW45" s="10">
        <f t="shared" si="24"/>
        <v>1</v>
      </c>
      <c r="AX45" s="10">
        <f t="shared" si="25"/>
        <v>0.8911</v>
      </c>
      <c r="AY45" s="10">
        <f t="shared" si="26"/>
        <v>224441.70126809561</v>
      </c>
      <c r="AZ45" s="10">
        <f t="shared" si="188"/>
        <v>1</v>
      </c>
      <c r="BA45" s="10">
        <f t="shared" si="27"/>
        <v>0.31188500000000002</v>
      </c>
      <c r="BB45" s="10">
        <f t="shared" si="28"/>
        <v>0.95377000000000001</v>
      </c>
      <c r="BC45" s="10">
        <f t="shared" si="29"/>
        <v>0.99909999999999999</v>
      </c>
      <c r="BD45" s="10">
        <f t="shared" si="30"/>
        <v>0.8911</v>
      </c>
      <c r="BE45" s="10">
        <f t="shared" si="31"/>
        <v>168331.27595107173</v>
      </c>
      <c r="BF45" s="10">
        <f t="shared" si="32"/>
        <v>1</v>
      </c>
      <c r="BG45" s="10">
        <f t="shared" si="33"/>
        <v>0.31188500000000002</v>
      </c>
      <c r="BH45" s="10">
        <f t="shared" si="34"/>
        <v>0.95377000000000001</v>
      </c>
      <c r="BI45" s="120">
        <f t="shared" si="189"/>
        <v>27.052623751391401</v>
      </c>
      <c r="BJ45" s="120">
        <f t="shared" si="211"/>
        <v>6.7631559378478503</v>
      </c>
      <c r="BK45" s="120">
        <f t="shared" si="211"/>
        <v>3.0058470834879336</v>
      </c>
      <c r="BL45" s="120">
        <f t="shared" si="211"/>
        <v>1.6907889844619626</v>
      </c>
      <c r="BM45" s="120">
        <f t="shared" si="211"/>
        <v>1.0821049500556561</v>
      </c>
      <c r="BN45" s="120">
        <f t="shared" si="211"/>
        <v>0.7514617708719834</v>
      </c>
      <c r="BO45" s="120">
        <f t="shared" si="211"/>
        <v>0.55209436227329389</v>
      </c>
      <c r="BP45" s="120">
        <f t="shared" si="211"/>
        <v>0.42269724611549064</v>
      </c>
      <c r="BQ45" s="120">
        <f t="shared" si="211"/>
        <v>1.3333333333333333</v>
      </c>
      <c r="BR45" s="120">
        <f t="shared" si="211"/>
        <v>1.3333333333333333</v>
      </c>
      <c r="BS45" s="120">
        <f t="shared" si="211"/>
        <v>1.3333333333333333</v>
      </c>
      <c r="BT45" s="120">
        <f t="shared" si="211"/>
        <v>1.3333333333333333</v>
      </c>
      <c r="BU45" s="120">
        <f t="shared" si="211"/>
        <v>1.3333333333333333</v>
      </c>
      <c r="BV45" s="120">
        <f t="shared" si="211"/>
        <v>1.3333333333333333</v>
      </c>
      <c r="BW45" s="120">
        <f t="shared" si="211"/>
        <v>1.3333333333333333</v>
      </c>
      <c r="BX45" s="120">
        <f t="shared" si="211"/>
        <v>1.3333333333333333</v>
      </c>
      <c r="BY45" s="120">
        <f t="shared" si="211"/>
        <v>0.19714661994879604</v>
      </c>
      <c r="BZ45" s="120">
        <f t="shared" si="211"/>
        <v>0.78858647979518415</v>
      </c>
      <c r="CA45" s="120">
        <f t="shared" si="211"/>
        <v>1.7743195795391642</v>
      </c>
      <c r="CB45" s="120">
        <f t="shared" si="211"/>
        <v>3.1543459191807366</v>
      </c>
      <c r="CC45" s="120">
        <f t="shared" si="211"/>
        <v>4.9286654987199006</v>
      </c>
      <c r="CD45" s="120">
        <f t="shared" si="211"/>
        <v>7.0972783181566568</v>
      </c>
      <c r="CE45" s="120">
        <f t="shared" si="211"/>
        <v>9.6601843774910048</v>
      </c>
      <c r="CF45" s="120">
        <f t="shared" si="211"/>
        <v>12.617383676722946</v>
      </c>
      <c r="CG45" s="120">
        <f t="shared" si="190"/>
        <v>6.7631559378478503</v>
      </c>
      <c r="CH45" s="120">
        <f t="shared" si="190"/>
        <v>1.6907889844619626</v>
      </c>
      <c r="CI45" s="120">
        <f t="shared" si="190"/>
        <v>0.7514617708719834</v>
      </c>
      <c r="CJ45" s="120">
        <f t="shared" si="190"/>
        <v>0.42269724611549064</v>
      </c>
      <c r="CK45" s="120">
        <f t="shared" si="190"/>
        <v>0.27052623751391403</v>
      </c>
      <c r="CL45" s="120">
        <f t="shared" si="190"/>
        <v>0.18786544271799585</v>
      </c>
      <c r="CM45" s="120">
        <f t="shared" si="190"/>
        <v>0.13802359056832347</v>
      </c>
      <c r="CN45" s="120">
        <f t="shared" si="190"/>
        <v>0.10567431152887266</v>
      </c>
      <c r="CO45" s="94">
        <f t="shared" si="37"/>
        <v>4.674480360178193</v>
      </c>
      <c r="CP45" s="94">
        <f t="shared" si="38"/>
        <v>5.4503814407127722</v>
      </c>
      <c r="CQ45" s="94">
        <f t="shared" si="39"/>
        <v>6.7435499082704036</v>
      </c>
      <c r="CR45" s="94">
        <f t="shared" si="40"/>
        <v>8.553985762851088</v>
      </c>
      <c r="CS45" s="94">
        <f t="shared" si="41"/>
        <v>10.881689004454824</v>
      </c>
      <c r="CT45" s="94">
        <f t="shared" si="42"/>
        <v>13.726659633081614</v>
      </c>
      <c r="CU45" s="94">
        <f t="shared" si="43"/>
        <v>17.088897648731454</v>
      </c>
      <c r="CV45" s="94">
        <f t="shared" si="44"/>
        <v>20.968403051404351</v>
      </c>
      <c r="CW45" s="94">
        <f t="shared" si="45"/>
        <v>4.674480360178193</v>
      </c>
      <c r="CX45" s="94">
        <f t="shared" si="46"/>
        <v>5.4503814407127722</v>
      </c>
      <c r="CY45" s="94">
        <f t="shared" si="47"/>
        <v>6.7435499082704036</v>
      </c>
      <c r="CZ45" s="94">
        <f t="shared" si="48"/>
        <v>8.553985762851088</v>
      </c>
      <c r="DA45" s="94">
        <f t="shared" si="49"/>
        <v>10.881689004454824</v>
      </c>
      <c r="DB45" s="94">
        <f t="shared" si="50"/>
        <v>13.726659633081614</v>
      </c>
      <c r="DC45" s="94">
        <f t="shared" si="51"/>
        <v>17.088897648731454</v>
      </c>
      <c r="DD45" s="94">
        <f t="shared" si="52"/>
        <v>20.968403051404351</v>
      </c>
      <c r="DE45" s="11">
        <f t="shared" si="53"/>
        <v>29.793157038006864</v>
      </c>
      <c r="DF45" s="11">
        <f t="shared" si="54"/>
        <v>10.095129084309701</v>
      </c>
      <c r="DG45" s="11">
        <f t="shared" si="55"/>
        <v>7.3235533296937652</v>
      </c>
      <c r="DH45" s="11">
        <f t="shared" si="56"/>
        <v>7.388521570309365</v>
      </c>
      <c r="DI45" s="11">
        <f t="shared" si="57"/>
        <v>8.5541571154422229</v>
      </c>
      <c r="DJ45" s="11">
        <f t="shared" si="58"/>
        <v>10.392126755695307</v>
      </c>
      <c r="DK45" s="11">
        <f t="shared" si="59"/>
        <v>12.755665406430966</v>
      </c>
      <c r="DL45" s="11">
        <f t="shared" si="60"/>
        <v>15.583467589505103</v>
      </c>
      <c r="DM45" s="94">
        <f t="shared" si="61"/>
        <v>29.793157038006864</v>
      </c>
      <c r="DN45" s="94">
        <f t="shared" si="62"/>
        <v>10.095129084309701</v>
      </c>
      <c r="DO45" s="94">
        <f t="shared" si="63"/>
        <v>7.3235533296937652</v>
      </c>
      <c r="DP45" s="94">
        <f t="shared" si="64"/>
        <v>7.388521570309365</v>
      </c>
      <c r="DQ45" s="94">
        <f t="shared" si="65"/>
        <v>8.5541571154422229</v>
      </c>
      <c r="DR45" s="94">
        <f t="shared" si="66"/>
        <v>10.392126755695307</v>
      </c>
      <c r="DS45" s="94">
        <f t="shared" si="67"/>
        <v>12.755665406430966</v>
      </c>
      <c r="DT45" s="94">
        <f t="shared" si="68"/>
        <v>15.583467589505103</v>
      </c>
      <c r="DU45" s="94">
        <f t="shared" si="69"/>
        <v>16.105514443020585</v>
      </c>
      <c r="DV45" s="94">
        <f t="shared" si="70"/>
        <v>7.9141551785687971</v>
      </c>
      <c r="DW45" s="94">
        <f t="shared" si="71"/>
        <v>6.7616046395976088</v>
      </c>
      <c r="DX45" s="94">
        <f t="shared" si="72"/>
        <v>6.7886214658968047</v>
      </c>
      <c r="DY45" s="94">
        <f t="shared" si="73"/>
        <v>7.2733471218884853</v>
      </c>
      <c r="DZ45" s="94">
        <f t="shared" si="74"/>
        <v>8.0376606702222624</v>
      </c>
      <c r="EA45" s="94">
        <f t="shared" si="75"/>
        <v>9.0205303396685181</v>
      </c>
      <c r="EB45" s="94">
        <f t="shared" si="76"/>
        <v>10.196462451492621</v>
      </c>
      <c r="EC45" s="94">
        <f t="shared" si="77"/>
        <v>16.105514443020585</v>
      </c>
      <c r="ED45" s="94">
        <f t="shared" si="78"/>
        <v>7.914155178568798</v>
      </c>
      <c r="EE45" s="94">
        <f t="shared" si="79"/>
        <v>6.7616046395976088</v>
      </c>
      <c r="EF45" s="94">
        <f t="shared" si="80"/>
        <v>6.7886214658968047</v>
      </c>
      <c r="EG45" s="94">
        <f t="shared" si="81"/>
        <v>7.2733471218884862</v>
      </c>
      <c r="EH45" s="94">
        <f t="shared" si="82"/>
        <v>8.0376606702222624</v>
      </c>
      <c r="EI45" s="94">
        <f t="shared" si="83"/>
        <v>9.0205303396685181</v>
      </c>
      <c r="EJ45" s="94">
        <f t="shared" si="84"/>
        <v>10.196462451492621</v>
      </c>
      <c r="EK45" s="94">
        <f t="shared" si="85"/>
        <v>16.105514443020585</v>
      </c>
      <c r="EL45" s="94">
        <f t="shared" si="86"/>
        <v>7.914155178568798</v>
      </c>
      <c r="EM45" s="94">
        <f t="shared" si="87"/>
        <v>6.7616046395976088</v>
      </c>
      <c r="EN45" s="94">
        <f t="shared" si="88"/>
        <v>6.7886214658968047</v>
      </c>
      <c r="EO45" s="94">
        <f t="shared" si="89"/>
        <v>7.2733471218884862</v>
      </c>
      <c r="EP45" s="94">
        <f t="shared" si="90"/>
        <v>8.0376606702222624</v>
      </c>
      <c r="EQ45" s="94">
        <f t="shared" si="91"/>
        <v>9.0205303396685181</v>
      </c>
      <c r="ER45" s="94">
        <f t="shared" si="92"/>
        <v>10.196462451492621</v>
      </c>
      <c r="ES45" s="94">
        <f t="shared" si="93"/>
        <v>1</v>
      </c>
      <c r="ET45" s="94">
        <f t="shared" si="94"/>
        <v>1</v>
      </c>
      <c r="EU45" s="94">
        <f t="shared" si="95"/>
        <v>1</v>
      </c>
      <c r="EV45" s="94">
        <f t="shared" si="96"/>
        <v>1</v>
      </c>
      <c r="EW45" s="94">
        <f t="shared" si="97"/>
        <v>1</v>
      </c>
      <c r="EX45" s="94">
        <f t="shared" si="98"/>
        <v>1</v>
      </c>
      <c r="EY45" s="94">
        <f t="shared" si="99"/>
        <v>1</v>
      </c>
      <c r="EZ45" s="94">
        <f t="shared" si="100"/>
        <v>1</v>
      </c>
      <c r="FA45" s="94">
        <f t="shared" si="101"/>
        <v>1</v>
      </c>
      <c r="FB45" s="94">
        <f t="shared" si="102"/>
        <v>1</v>
      </c>
      <c r="FC45" s="94">
        <f t="shared" si="103"/>
        <v>1</v>
      </c>
      <c r="FD45" s="94">
        <f t="shared" si="104"/>
        <v>1</v>
      </c>
      <c r="FE45" s="94">
        <f t="shared" si="105"/>
        <v>1</v>
      </c>
      <c r="FF45" s="94">
        <f t="shared" si="106"/>
        <v>1</v>
      </c>
      <c r="FG45" s="94">
        <f t="shared" si="107"/>
        <v>1</v>
      </c>
      <c r="FH45" s="94">
        <f t="shared" si="108"/>
        <v>1</v>
      </c>
      <c r="FI45" s="94">
        <f t="shared" si="109"/>
        <v>1</v>
      </c>
      <c r="FJ45" s="94">
        <f t="shared" si="110"/>
        <v>1</v>
      </c>
      <c r="FK45" s="94">
        <f t="shared" si="111"/>
        <v>1</v>
      </c>
      <c r="FL45" s="94">
        <f t="shared" si="112"/>
        <v>1</v>
      </c>
      <c r="FM45" s="94">
        <f t="shared" si="113"/>
        <v>1</v>
      </c>
      <c r="FN45" s="94">
        <f t="shared" si="114"/>
        <v>1</v>
      </c>
      <c r="FO45" s="94">
        <f t="shared" si="115"/>
        <v>1</v>
      </c>
      <c r="FP45" s="94">
        <f t="shared" si="116"/>
        <v>1</v>
      </c>
      <c r="FQ45" s="114">
        <f t="shared" si="117"/>
        <v>18.91873564064241</v>
      </c>
      <c r="FR45" s="114">
        <f t="shared" si="118"/>
        <v>6.3539559290288636</v>
      </c>
      <c r="FS45" s="114">
        <f t="shared" si="119"/>
        <v>4.4651466545595424</v>
      </c>
      <c r="FT45" s="114">
        <f t="shared" si="120"/>
        <v>4.1836282066071382</v>
      </c>
      <c r="FU45" s="114">
        <f t="shared" si="121"/>
        <v>4.3358486698762508</v>
      </c>
      <c r="FV45" s="114">
        <f t="shared" si="122"/>
        <v>4.6122071220972956</v>
      </c>
      <c r="FW45" s="114">
        <f t="shared" si="123"/>
        <v>4.9060508777936471</v>
      </c>
      <c r="FX45" s="114">
        <f t="shared" si="124"/>
        <v>5.1788346510704235</v>
      </c>
      <c r="FY45" s="89"/>
      <c r="FZ45" s="89">
        <f t="shared" si="125"/>
        <v>4.1836282066071382</v>
      </c>
      <c r="GB45" s="120">
        <f t="shared" si="212"/>
        <v>5.0723669533858882</v>
      </c>
      <c r="GC45" s="120">
        <f t="shared" si="212"/>
        <v>1.268091738346472</v>
      </c>
      <c r="GD45" s="120">
        <f t="shared" si="212"/>
        <v>0.56359632815398752</v>
      </c>
      <c r="GE45" s="120">
        <f t="shared" si="212"/>
        <v>0.31702293458661801</v>
      </c>
      <c r="GF45" s="120">
        <f t="shared" si="212"/>
        <v>0.20289467813543552</v>
      </c>
      <c r="GG45" s="120">
        <f t="shared" si="212"/>
        <v>0.14089908203849688</v>
      </c>
      <c r="GH45" s="120">
        <f t="shared" si="212"/>
        <v>0.1035176929262426</v>
      </c>
      <c r="GI45" s="120">
        <f t="shared" si="212"/>
        <v>7.9255733646654503E-2</v>
      </c>
      <c r="GJ45" s="120">
        <v>1</v>
      </c>
      <c r="GK45" s="120">
        <v>1</v>
      </c>
      <c r="GL45" s="120">
        <v>1</v>
      </c>
      <c r="GM45" s="120">
        <v>1</v>
      </c>
      <c r="GN45" s="120">
        <v>1</v>
      </c>
      <c r="GO45" s="120">
        <v>1</v>
      </c>
      <c r="GP45" s="120">
        <v>1</v>
      </c>
      <c r="GQ45" s="120">
        <v>1</v>
      </c>
      <c r="GR45" s="120">
        <f t="shared" si="127"/>
        <v>0.19714661994879604</v>
      </c>
      <c r="GS45" s="120">
        <f t="shared" si="128"/>
        <v>0.78858647979518415</v>
      </c>
      <c r="GT45" s="120">
        <f t="shared" si="129"/>
        <v>1.7743195795391642</v>
      </c>
      <c r="GU45" s="120">
        <f t="shared" si="130"/>
        <v>3.1543459191807366</v>
      </c>
      <c r="GV45" s="120">
        <f t="shared" si="131"/>
        <v>4.9286654987199006</v>
      </c>
      <c r="GW45" s="120">
        <f t="shared" si="132"/>
        <v>7.0972783181566568</v>
      </c>
      <c r="GX45" s="120">
        <f t="shared" si="133"/>
        <v>9.6601843774910048</v>
      </c>
      <c r="GY45" s="120">
        <f t="shared" si="134"/>
        <v>12.617383676722946</v>
      </c>
      <c r="GZ45" s="120">
        <f t="shared" si="135"/>
        <v>5.0723669533858882</v>
      </c>
      <c r="HA45" s="120">
        <f t="shared" si="136"/>
        <v>1.268091738346472</v>
      </c>
      <c r="HB45" s="120">
        <f t="shared" si="137"/>
        <v>0.56359632815398752</v>
      </c>
      <c r="HC45" s="120">
        <f t="shared" si="138"/>
        <v>0.31702293458661801</v>
      </c>
      <c r="HD45" s="120">
        <f t="shared" si="139"/>
        <v>0.20289467813543552</v>
      </c>
      <c r="HE45" s="120">
        <f t="shared" si="140"/>
        <v>0.14089908203849688</v>
      </c>
      <c r="HF45" s="120">
        <f t="shared" si="141"/>
        <v>0.1035176929262426</v>
      </c>
      <c r="HG45" s="120">
        <f t="shared" si="142"/>
        <v>7.9255733646654503E-2</v>
      </c>
      <c r="HI45" s="120">
        <f t="shared" si="213"/>
        <v>27.052623751391401</v>
      </c>
      <c r="HJ45" s="120">
        <f t="shared" si="213"/>
        <v>6.7631559378478503</v>
      </c>
      <c r="HK45" s="120">
        <f t="shared" si="213"/>
        <v>3.0058470834879336</v>
      </c>
      <c r="HL45" s="120">
        <f t="shared" si="213"/>
        <v>1.6907889844619626</v>
      </c>
      <c r="HM45" s="120">
        <f t="shared" si="213"/>
        <v>1.0821049500556561</v>
      </c>
      <c r="HN45" s="120">
        <f t="shared" si="213"/>
        <v>0.7514617708719834</v>
      </c>
      <c r="HO45" s="120">
        <f t="shared" si="213"/>
        <v>0.55209436227329389</v>
      </c>
      <c r="HP45" s="120">
        <f t="shared" si="213"/>
        <v>0.42269724611549064</v>
      </c>
      <c r="HQ45" s="120">
        <f t="shared" si="214"/>
        <v>1.3333333333333333</v>
      </c>
      <c r="HR45" s="120">
        <f t="shared" si="214"/>
        <v>1.3333333333333333</v>
      </c>
      <c r="HS45" s="120">
        <f t="shared" si="214"/>
        <v>1.3333333333333333</v>
      </c>
      <c r="HT45" s="120">
        <f t="shared" si="214"/>
        <v>1.3333333333333333</v>
      </c>
      <c r="HU45" s="120">
        <f t="shared" si="214"/>
        <v>1.3333333333333333</v>
      </c>
      <c r="HV45" s="120">
        <f t="shared" si="214"/>
        <v>1.3333333333333333</v>
      </c>
      <c r="HW45" s="120">
        <f t="shared" si="214"/>
        <v>1.3333333333333333</v>
      </c>
      <c r="HX45" s="120">
        <f t="shared" si="214"/>
        <v>1.3333333333333333</v>
      </c>
      <c r="HY45" s="120">
        <f t="shared" si="145"/>
        <v>0.19714661994879604</v>
      </c>
      <c r="HZ45" s="120">
        <f t="shared" si="146"/>
        <v>0.78858647979518415</v>
      </c>
      <c r="IA45" s="120">
        <f t="shared" si="147"/>
        <v>1.7743195795391642</v>
      </c>
      <c r="IB45" s="120">
        <f t="shared" si="148"/>
        <v>3.1543459191807366</v>
      </c>
      <c r="IC45" s="120">
        <f t="shared" si="149"/>
        <v>4.9286654987199006</v>
      </c>
      <c r="ID45" s="120">
        <f t="shared" si="150"/>
        <v>7.0972783181566568</v>
      </c>
      <c r="IE45" s="120">
        <f t="shared" si="151"/>
        <v>9.6601843774910048</v>
      </c>
      <c r="IF45" s="120">
        <f t="shared" si="152"/>
        <v>12.617383676722946</v>
      </c>
      <c r="IG45" s="120">
        <f t="shared" si="153"/>
        <v>6.7631559378478503</v>
      </c>
      <c r="IH45" s="120">
        <f t="shared" si="154"/>
        <v>1.6907889844619626</v>
      </c>
      <c r="II45" s="120">
        <f t="shared" si="155"/>
        <v>0.7514617708719834</v>
      </c>
      <c r="IJ45" s="120">
        <f t="shared" si="156"/>
        <v>0.42269724611549064</v>
      </c>
      <c r="IK45" s="120">
        <f t="shared" si="157"/>
        <v>0.27052623751391403</v>
      </c>
      <c r="IL45" s="120">
        <f t="shared" si="158"/>
        <v>0.18786544271799585</v>
      </c>
      <c r="IM45" s="120">
        <f t="shared" si="159"/>
        <v>0.13802359056832347</v>
      </c>
      <c r="IN45" s="120">
        <f t="shared" si="160"/>
        <v>0.10567431152887266</v>
      </c>
      <c r="IO45" s="10"/>
      <c r="IP45" s="120">
        <f t="shared" si="161"/>
        <v>3.8042752150394161</v>
      </c>
      <c r="IQ45" s="120">
        <f t="shared" si="215"/>
        <v>1.0144733906771777</v>
      </c>
      <c r="IR45" s="120">
        <f t="shared" si="215"/>
        <v>0.50723669533858884</v>
      </c>
      <c r="IS45" s="120">
        <f t="shared" si="215"/>
        <v>0.29837452666975811</v>
      </c>
      <c r="IT45" s="120">
        <f t="shared" si="215"/>
        <v>0.19509103666868799</v>
      </c>
      <c r="IU45" s="120">
        <f t="shared" si="215"/>
        <v>0.13709099874015912</v>
      </c>
      <c r="IV45" s="120">
        <f t="shared" si="215"/>
        <v>0.10144733906771776</v>
      </c>
      <c r="IW45" s="120">
        <f t="shared" si="215"/>
        <v>7.8036414667475199E-2</v>
      </c>
      <c r="IX45" s="120">
        <v>1</v>
      </c>
      <c r="IY45" s="120">
        <v>1</v>
      </c>
      <c r="IZ45" s="120">
        <v>1</v>
      </c>
      <c r="JA45" s="120">
        <v>1</v>
      </c>
      <c r="JB45" s="120">
        <v>1</v>
      </c>
      <c r="JC45" s="120">
        <v>1</v>
      </c>
      <c r="JD45" s="120">
        <v>1</v>
      </c>
      <c r="JE45" s="120">
        <v>1</v>
      </c>
      <c r="JF45" s="120">
        <f t="shared" si="163"/>
        <v>0.78858647979518415</v>
      </c>
      <c r="JG45" s="120">
        <f t="shared" si="216"/>
        <v>1.6166022835801273</v>
      </c>
      <c r="JH45" s="120">
        <f t="shared" si="216"/>
        <v>2.681194031303626</v>
      </c>
      <c r="JI45" s="120">
        <f t="shared" si="216"/>
        <v>4.0936915789367649</v>
      </c>
      <c r="JJ45" s="120">
        <f t="shared" si="216"/>
        <v>5.8840683492409891</v>
      </c>
      <c r="JK45" s="120">
        <f t="shared" si="216"/>
        <v>8.0616982697980664</v>
      </c>
      <c r="JL45" s="120">
        <f t="shared" si="216"/>
        <v>10.630145747639082</v>
      </c>
      <c r="JM45" s="120">
        <f t="shared" si="216"/>
        <v>13.59098467677777</v>
      </c>
      <c r="JN45" s="120">
        <f t="shared" si="165"/>
        <v>3.8042752150394161</v>
      </c>
      <c r="JO45" s="120">
        <f t="shared" si="166"/>
        <v>1.0144733906771777</v>
      </c>
      <c r="JP45" s="120">
        <f t="shared" si="167"/>
        <v>0.50723669533858884</v>
      </c>
      <c r="JQ45" s="120">
        <f t="shared" si="168"/>
        <v>0.29837452666975811</v>
      </c>
      <c r="JR45" s="120">
        <f t="shared" si="169"/>
        <v>0.19509103666868799</v>
      </c>
      <c r="JS45" s="120">
        <f t="shared" si="170"/>
        <v>0.13709099874015912</v>
      </c>
      <c r="JT45" s="120">
        <f t="shared" si="171"/>
        <v>0.10144733906771776</v>
      </c>
      <c r="JU45" s="120">
        <f t="shared" si="172"/>
        <v>7.8036414667475199E-2</v>
      </c>
      <c r="JW45" s="120">
        <f t="shared" si="173"/>
        <v>20.289467813543553</v>
      </c>
      <c r="JX45" s="120">
        <f t="shared" si="217"/>
        <v>5.4105247502782801</v>
      </c>
      <c r="JY45" s="120">
        <f t="shared" si="217"/>
        <v>2.70526237513914</v>
      </c>
      <c r="JZ45" s="120">
        <f t="shared" si="217"/>
        <v>1.5913308089053766</v>
      </c>
      <c r="KA45" s="120">
        <f t="shared" si="217"/>
        <v>1.0404855288996693</v>
      </c>
      <c r="KB45" s="120">
        <f t="shared" si="217"/>
        <v>0.73115199328084868</v>
      </c>
      <c r="KC45" s="120">
        <f t="shared" si="217"/>
        <v>0.54105247502782805</v>
      </c>
      <c r="KD45" s="120">
        <f t="shared" si="217"/>
        <v>0.41619421155986774</v>
      </c>
      <c r="KE45" s="120">
        <f t="shared" si="218"/>
        <v>1.3333333333333333</v>
      </c>
      <c r="KF45" s="120">
        <f t="shared" si="218"/>
        <v>1.3333333333333333</v>
      </c>
      <c r="KG45" s="120">
        <f t="shared" si="218"/>
        <v>1.3333333333333333</v>
      </c>
      <c r="KH45" s="120">
        <f t="shared" si="218"/>
        <v>1.3333333333333333</v>
      </c>
      <c r="KI45" s="120">
        <f t="shared" si="218"/>
        <v>1.3333333333333333</v>
      </c>
      <c r="KJ45" s="120">
        <f t="shared" si="218"/>
        <v>1.3333333333333333</v>
      </c>
      <c r="KK45" s="120">
        <f t="shared" si="218"/>
        <v>1.3333333333333333</v>
      </c>
      <c r="KL45" s="120">
        <f t="shared" si="218"/>
        <v>1.3333333333333333</v>
      </c>
      <c r="KM45" s="120">
        <f t="shared" si="176"/>
        <v>0.78858647979518415</v>
      </c>
      <c r="KN45" s="120">
        <f t="shared" si="219"/>
        <v>1.6166022835801273</v>
      </c>
      <c r="KO45" s="120">
        <f t="shared" si="219"/>
        <v>2.681194031303626</v>
      </c>
      <c r="KP45" s="120">
        <f t="shared" si="219"/>
        <v>4.0936915789367649</v>
      </c>
      <c r="KQ45" s="120">
        <f t="shared" si="219"/>
        <v>5.8840683492409891</v>
      </c>
      <c r="KR45" s="120">
        <f t="shared" si="219"/>
        <v>8.0616982697980664</v>
      </c>
      <c r="KS45" s="120">
        <f t="shared" si="219"/>
        <v>10.630145747639082</v>
      </c>
      <c r="KT45" s="120">
        <f t="shared" si="219"/>
        <v>13.59098467677777</v>
      </c>
      <c r="KU45" s="120">
        <f t="shared" si="178"/>
        <v>5.0723669533858882</v>
      </c>
      <c r="KV45" s="120">
        <f t="shared" si="179"/>
        <v>1.35263118756957</v>
      </c>
      <c r="KW45" s="120">
        <f t="shared" si="180"/>
        <v>0.67631559378478501</v>
      </c>
      <c r="KX45" s="120">
        <f t="shared" si="181"/>
        <v>0.39783270222634415</v>
      </c>
      <c r="KY45" s="120">
        <f t="shared" si="182"/>
        <v>0.26012138222491732</v>
      </c>
      <c r="KZ45" s="120">
        <f t="shared" si="183"/>
        <v>0.18278799832021217</v>
      </c>
      <c r="LA45" s="120">
        <f t="shared" si="184"/>
        <v>0.13526311875695701</v>
      </c>
      <c r="LB45" s="120">
        <f t="shared" si="185"/>
        <v>0.10404855288996694</v>
      </c>
      <c r="LD45" s="94">
        <v>2.2521915889608257</v>
      </c>
      <c r="LE45" s="18">
        <f t="shared" si="220"/>
        <v>7.5101366699731784</v>
      </c>
      <c r="LF45" s="18">
        <f t="shared" si="220"/>
        <v>5.925169288938255</v>
      </c>
      <c r="LG45" s="18">
        <f t="shared" si="220"/>
        <v>4.8715129553855334</v>
      </c>
      <c r="LH45" s="18">
        <f t="shared" si="220"/>
        <v>3.6075089491797581</v>
      </c>
      <c r="LI45" s="18">
        <f t="shared" si="220"/>
        <v>2.3108356330204263</v>
      </c>
      <c r="LJ45" s="18">
        <f t="shared" si="220"/>
        <v>1.2513650279967428</v>
      </c>
      <c r="LK45" s="18">
        <f t="shared" si="220"/>
        <v>1.0038912838941239</v>
      </c>
      <c r="LL45" s="18"/>
      <c r="LM45" s="94">
        <v>2.2521915889608257</v>
      </c>
      <c r="LN45" s="18">
        <v>4.1060531065349579</v>
      </c>
      <c r="LO45" s="18">
        <v>3.7656034104769263</v>
      </c>
      <c r="LP45" s="18">
        <v>3.4250843148984962</v>
      </c>
      <c r="LQ45" s="18">
        <v>2.8107295132961196</v>
      </c>
      <c r="LR45" s="18">
        <v>2.0624963128203544</v>
      </c>
      <c r="LS45" s="18">
        <v>1.2351028379924023</v>
      </c>
      <c r="LT45" s="18">
        <v>1.005643541887554</v>
      </c>
      <c r="LU45" s="18">
        <v>7.5101366699731784</v>
      </c>
      <c r="LV45" s="18">
        <v>5.925169288938255</v>
      </c>
      <c r="LW45" s="18">
        <v>4.8715129553855334</v>
      </c>
      <c r="LX45" s="18">
        <v>3.6075089491797581</v>
      </c>
      <c r="LY45" s="18">
        <v>2.3108356330204263</v>
      </c>
      <c r="LZ45" s="18">
        <v>1.2513650279967428</v>
      </c>
      <c r="MA45" s="18">
        <v>1.0038912838941239</v>
      </c>
      <c r="MB45" s="18">
        <v>4.6800875908475126</v>
      </c>
      <c r="MC45" s="18">
        <v>4.1858728289481109</v>
      </c>
      <c r="MD45" s="18">
        <v>3.7851632635149906</v>
      </c>
      <c r="ME45" s="18">
        <v>3.081776583681215</v>
      </c>
      <c r="MF45" s="18">
        <v>2.1554117423862906</v>
      </c>
      <c r="MG45" s="18">
        <v>1.24381194571482</v>
      </c>
      <c r="MH45" s="18">
        <v>1.0017320804499221</v>
      </c>
      <c r="MI45" s="18">
        <v>8.1158692308990581</v>
      </c>
      <c r="MJ45" s="18">
        <v>6.4412463811316707</v>
      </c>
      <c r="MK45" s="18">
        <v>5.2189283496800956</v>
      </c>
      <c r="ML45" s="18">
        <v>3.7926872294103031</v>
      </c>
      <c r="MM45" s="18">
        <v>2.3496759828139688</v>
      </c>
      <c r="MN45" s="18">
        <v>1.2499717303965299</v>
      </c>
      <c r="MO45" s="18">
        <v>1.0000126254249304</v>
      </c>
      <c r="MP45" s="120"/>
      <c r="MQ45" s="120"/>
      <c r="MR45" s="120"/>
      <c r="MS45" s="120"/>
    </row>
    <row r="46" spans="1:357" s="4" customFormat="1" ht="13.8" x14ac:dyDescent="0.3">
      <c r="A46" s="5"/>
      <c r="B46" s="5"/>
      <c r="C46" s="5"/>
      <c r="D46" s="5"/>
      <c r="E46" s="5"/>
      <c r="F46" s="5"/>
      <c r="I46" s="5"/>
      <c r="J46" s="5"/>
      <c r="K46" s="5"/>
      <c r="M46" s="6"/>
      <c r="N46" s="6"/>
      <c r="O46" s="6"/>
      <c r="P46" s="6"/>
      <c r="Q46" s="6"/>
      <c r="R46" s="6"/>
      <c r="S46" s="7"/>
      <c r="T46" s="6"/>
      <c r="V46" s="14"/>
      <c r="W46" s="5"/>
      <c r="X46" s="127">
        <f t="shared" si="201"/>
        <v>24.098450001880835</v>
      </c>
      <c r="Y46" s="127">
        <v>10</v>
      </c>
      <c r="Z46" s="39">
        <f t="shared" si="2"/>
        <v>0.02</v>
      </c>
      <c r="AA46" s="39">
        <f t="shared" si="3"/>
        <v>10000000</v>
      </c>
      <c r="AB46" s="39">
        <f t="shared" si="4"/>
        <v>10000000</v>
      </c>
      <c r="AC46" s="98">
        <f t="shared" si="5"/>
        <v>3500000</v>
      </c>
      <c r="AD46" s="41">
        <f t="shared" si="6"/>
        <v>0.33</v>
      </c>
      <c r="AE46" s="41">
        <f t="shared" si="7"/>
        <v>0.33</v>
      </c>
      <c r="AF46" s="40">
        <f t="shared" si="8"/>
        <v>1.4999999999999999E-2</v>
      </c>
      <c r="AG46" s="39">
        <f t="shared" si="9"/>
        <v>10000000</v>
      </c>
      <c r="AH46" s="39">
        <f t="shared" si="10"/>
        <v>10000000</v>
      </c>
      <c r="AI46" s="98">
        <f t="shared" si="11"/>
        <v>3500000</v>
      </c>
      <c r="AJ46" s="41">
        <f t="shared" si="12"/>
        <v>0.33</v>
      </c>
      <c r="AK46" s="41">
        <f t="shared" si="13"/>
        <v>0.33</v>
      </c>
      <c r="AL46" s="41">
        <f t="shared" si="14"/>
        <v>0.15</v>
      </c>
      <c r="AM46" s="39">
        <f t="shared" si="15"/>
        <v>16000</v>
      </c>
      <c r="AN46" s="39">
        <f t="shared" si="16"/>
        <v>10000</v>
      </c>
      <c r="AO46" s="39">
        <f t="shared" si="17"/>
        <v>10000</v>
      </c>
      <c r="AP46" s="41">
        <f t="shared" si="18"/>
        <v>0.03</v>
      </c>
      <c r="AQ46" s="41">
        <f t="shared" si="19"/>
        <v>0.03</v>
      </c>
      <c r="AR46" s="4">
        <f t="shared" si="20"/>
        <v>0.16750000000000001</v>
      </c>
      <c r="AS46" s="11">
        <f t="shared" si="21"/>
        <v>2.4098450001880836</v>
      </c>
      <c r="AT46" s="13">
        <f t="shared" si="22"/>
        <v>2698.7110633727179</v>
      </c>
      <c r="AU46" s="17">
        <f t="shared" si="187"/>
        <v>0.14240255159723011</v>
      </c>
      <c r="AV46" s="11">
        <f t="shared" si="23"/>
        <v>0.5714285714285714</v>
      </c>
      <c r="AW46" s="10">
        <f t="shared" si="24"/>
        <v>1</v>
      </c>
      <c r="AX46" s="10">
        <f t="shared" si="25"/>
        <v>0.8911</v>
      </c>
      <c r="AY46" s="10">
        <f t="shared" si="26"/>
        <v>224441.70126809561</v>
      </c>
      <c r="AZ46" s="10">
        <f t="shared" si="188"/>
        <v>1</v>
      </c>
      <c r="BA46" s="10">
        <f t="shared" si="27"/>
        <v>0.31188500000000002</v>
      </c>
      <c r="BB46" s="10">
        <f t="shared" si="28"/>
        <v>0.95377000000000001</v>
      </c>
      <c r="BC46" s="10">
        <f t="shared" si="29"/>
        <v>0.99909999999999999</v>
      </c>
      <c r="BD46" s="10">
        <f t="shared" si="30"/>
        <v>0.8911</v>
      </c>
      <c r="BE46" s="10">
        <f t="shared" si="31"/>
        <v>168331.27595107173</v>
      </c>
      <c r="BF46" s="10">
        <f t="shared" si="32"/>
        <v>1</v>
      </c>
      <c r="BG46" s="10">
        <f t="shared" si="33"/>
        <v>0.31188500000000002</v>
      </c>
      <c r="BH46" s="10">
        <f t="shared" si="34"/>
        <v>0.95377000000000001</v>
      </c>
      <c r="BI46" s="120">
        <f t="shared" si="189"/>
        <v>30.972548932968021</v>
      </c>
      <c r="BJ46" s="120">
        <f t="shared" si="211"/>
        <v>7.7431372332420052</v>
      </c>
      <c r="BK46" s="120">
        <f t="shared" si="211"/>
        <v>3.4413943258853354</v>
      </c>
      <c r="BL46" s="120">
        <f t="shared" si="211"/>
        <v>1.9357843083105013</v>
      </c>
      <c r="BM46" s="120">
        <f t="shared" si="211"/>
        <v>1.2389019573187208</v>
      </c>
      <c r="BN46" s="120">
        <f t="shared" si="211"/>
        <v>0.86034858147133386</v>
      </c>
      <c r="BO46" s="120">
        <f t="shared" si="211"/>
        <v>0.63209283536669425</v>
      </c>
      <c r="BP46" s="120">
        <f t="shared" si="211"/>
        <v>0.48394607707762533</v>
      </c>
      <c r="BQ46" s="120">
        <f t="shared" si="211"/>
        <v>1.3333333333333333</v>
      </c>
      <c r="BR46" s="120">
        <f t="shared" si="211"/>
        <v>1.3333333333333333</v>
      </c>
      <c r="BS46" s="120">
        <f t="shared" si="211"/>
        <v>1.3333333333333333</v>
      </c>
      <c r="BT46" s="120">
        <f t="shared" si="211"/>
        <v>1.3333333333333333</v>
      </c>
      <c r="BU46" s="120">
        <f t="shared" si="211"/>
        <v>1.3333333333333333</v>
      </c>
      <c r="BV46" s="120">
        <f t="shared" si="211"/>
        <v>1.3333333333333333</v>
      </c>
      <c r="BW46" s="120">
        <f t="shared" si="211"/>
        <v>1.3333333333333333</v>
      </c>
      <c r="BX46" s="120">
        <f t="shared" si="211"/>
        <v>1.3333333333333333</v>
      </c>
      <c r="BY46" s="120">
        <f t="shared" si="211"/>
        <v>0.17219549301143855</v>
      </c>
      <c r="BZ46" s="120">
        <f t="shared" si="211"/>
        <v>0.6887819720457542</v>
      </c>
      <c r="CA46" s="120">
        <f t="shared" si="211"/>
        <v>1.5497594371029471</v>
      </c>
      <c r="CB46" s="120">
        <f t="shared" si="211"/>
        <v>2.7551278881830168</v>
      </c>
      <c r="CC46" s="120">
        <f t="shared" si="211"/>
        <v>4.3048873252859634</v>
      </c>
      <c r="CD46" s="120">
        <f t="shared" si="211"/>
        <v>6.1990377484117882</v>
      </c>
      <c r="CE46" s="120">
        <f t="shared" si="211"/>
        <v>8.4375791575604886</v>
      </c>
      <c r="CF46" s="120">
        <f t="shared" si="211"/>
        <v>11.020511552732067</v>
      </c>
      <c r="CG46" s="120">
        <f t="shared" si="190"/>
        <v>7.7431372332420052</v>
      </c>
      <c r="CH46" s="120">
        <f t="shared" si="190"/>
        <v>1.9357843083105013</v>
      </c>
      <c r="CI46" s="120">
        <f t="shared" si="190"/>
        <v>0.86034858147133386</v>
      </c>
      <c r="CJ46" s="120">
        <f t="shared" si="190"/>
        <v>0.48394607707762533</v>
      </c>
      <c r="CK46" s="120">
        <f t="shared" si="190"/>
        <v>0.30972548932968019</v>
      </c>
      <c r="CL46" s="120">
        <f t="shared" si="190"/>
        <v>0.21508714536783347</v>
      </c>
      <c r="CM46" s="120">
        <f t="shared" si="190"/>
        <v>0.15802320884167356</v>
      </c>
      <c r="CN46" s="120">
        <f t="shared" si="190"/>
        <v>0.12098651926940633</v>
      </c>
      <c r="CO46" s="94">
        <f t="shared" si="37"/>
        <v>4.6417473510159777</v>
      </c>
      <c r="CP46" s="94">
        <f t="shared" si="38"/>
        <v>5.3194494040639118</v>
      </c>
      <c r="CQ46" s="94">
        <f t="shared" si="39"/>
        <v>6.4489528258104656</v>
      </c>
      <c r="CR46" s="94">
        <f t="shared" si="40"/>
        <v>8.0302576162556427</v>
      </c>
      <c r="CS46" s="94">
        <f t="shared" si="41"/>
        <v>10.063363775399441</v>
      </c>
      <c r="CT46" s="94">
        <f t="shared" si="42"/>
        <v>12.548271303241865</v>
      </c>
      <c r="CU46" s="94">
        <f t="shared" si="43"/>
        <v>15.484980199782909</v>
      </c>
      <c r="CV46" s="94">
        <f t="shared" si="44"/>
        <v>18.873490465022574</v>
      </c>
      <c r="CW46" s="94">
        <f t="shared" si="45"/>
        <v>4.6417473510159777</v>
      </c>
      <c r="CX46" s="94">
        <f t="shared" si="46"/>
        <v>5.3194494040639118</v>
      </c>
      <c r="CY46" s="94">
        <f t="shared" si="47"/>
        <v>6.4489528258104656</v>
      </c>
      <c r="CZ46" s="94">
        <f t="shared" si="48"/>
        <v>8.0302576162556427</v>
      </c>
      <c r="DA46" s="94">
        <f t="shared" si="49"/>
        <v>10.063363775399441</v>
      </c>
      <c r="DB46" s="94">
        <f t="shared" si="50"/>
        <v>12.548271303241865</v>
      </c>
      <c r="DC46" s="94">
        <f t="shared" si="51"/>
        <v>15.484980199782909</v>
      </c>
      <c r="DD46" s="94">
        <f t="shared" si="52"/>
        <v>18.873490465022574</v>
      </c>
      <c r="DE46" s="11">
        <f t="shared" si="53"/>
        <v>33.688131092646124</v>
      </c>
      <c r="DF46" s="11">
        <f t="shared" si="54"/>
        <v>10.975305871954427</v>
      </c>
      <c r="DG46" s="11">
        <f t="shared" si="55"/>
        <v>7.5345404296549496</v>
      </c>
      <c r="DH46" s="11">
        <f t="shared" si="56"/>
        <v>7.234298863160185</v>
      </c>
      <c r="DI46" s="11">
        <f t="shared" si="57"/>
        <v>8.0871759492713515</v>
      </c>
      <c r="DJ46" s="11">
        <f t="shared" si="58"/>
        <v>9.6027729965497883</v>
      </c>
      <c r="DK46" s="11">
        <f t="shared" si="59"/>
        <v>11.61305865959385</v>
      </c>
      <c r="DL46" s="11">
        <f t="shared" si="60"/>
        <v>14.047844296476359</v>
      </c>
      <c r="DM46" s="94">
        <f t="shared" si="61"/>
        <v>33.688131092646124</v>
      </c>
      <c r="DN46" s="94">
        <f t="shared" si="62"/>
        <v>10.975305871954427</v>
      </c>
      <c r="DO46" s="94">
        <f t="shared" si="63"/>
        <v>7.5345404296549496</v>
      </c>
      <c r="DP46" s="94">
        <f t="shared" si="64"/>
        <v>7.234298863160185</v>
      </c>
      <c r="DQ46" s="94">
        <f t="shared" si="65"/>
        <v>8.0871759492713515</v>
      </c>
      <c r="DR46" s="94">
        <f t="shared" si="66"/>
        <v>9.6027729965497883</v>
      </c>
      <c r="DS46" s="94">
        <f t="shared" si="67"/>
        <v>11.61305865959385</v>
      </c>
      <c r="DT46" s="94">
        <f t="shared" si="68"/>
        <v>14.047844296476359</v>
      </c>
      <c r="DU46" s="94">
        <f t="shared" si="69"/>
        <v>17.725226420395472</v>
      </c>
      <c r="DV46" s="94">
        <f t="shared" si="70"/>
        <v>8.2801737617882303</v>
      </c>
      <c r="DW46" s="94">
        <f t="shared" si="71"/>
        <v>6.8493429218261337</v>
      </c>
      <c r="DX46" s="94">
        <f t="shared" si="72"/>
        <v>6.7244884672045071</v>
      </c>
      <c r="DY46" s="94">
        <f t="shared" si="73"/>
        <v>7.079154560540216</v>
      </c>
      <c r="DZ46" s="94">
        <f t="shared" si="74"/>
        <v>7.7094105406607962</v>
      </c>
      <c r="EA46" s="94">
        <f t="shared" si="75"/>
        <v>8.5453811326854598</v>
      </c>
      <c r="EB46" s="94">
        <f t="shared" si="76"/>
        <v>9.557878623830927</v>
      </c>
      <c r="EC46" s="94">
        <f t="shared" si="77"/>
        <v>17.725226420395472</v>
      </c>
      <c r="ED46" s="94">
        <f t="shared" si="78"/>
        <v>8.2801737617882303</v>
      </c>
      <c r="EE46" s="94">
        <f t="shared" si="79"/>
        <v>6.8493429218261337</v>
      </c>
      <c r="EF46" s="94">
        <f t="shared" si="80"/>
        <v>6.724488467204508</v>
      </c>
      <c r="EG46" s="94">
        <f t="shared" si="81"/>
        <v>7.079154560540216</v>
      </c>
      <c r="EH46" s="94">
        <f t="shared" si="82"/>
        <v>7.7094105406607962</v>
      </c>
      <c r="EI46" s="94">
        <f t="shared" si="83"/>
        <v>8.5453811326854598</v>
      </c>
      <c r="EJ46" s="94">
        <f t="shared" si="84"/>
        <v>9.557878623830927</v>
      </c>
      <c r="EK46" s="94">
        <f t="shared" si="85"/>
        <v>17.725226420395472</v>
      </c>
      <c r="EL46" s="94">
        <f t="shared" si="86"/>
        <v>8.2801737617882303</v>
      </c>
      <c r="EM46" s="94">
        <f t="shared" si="87"/>
        <v>6.8493429218261337</v>
      </c>
      <c r="EN46" s="94">
        <f t="shared" si="88"/>
        <v>6.724488467204508</v>
      </c>
      <c r="EO46" s="94">
        <f t="shared" si="89"/>
        <v>7.079154560540216</v>
      </c>
      <c r="EP46" s="94">
        <f t="shared" si="90"/>
        <v>7.7094105406607962</v>
      </c>
      <c r="EQ46" s="94">
        <f t="shared" si="91"/>
        <v>8.5453811326854598</v>
      </c>
      <c r="ER46" s="94">
        <f t="shared" si="92"/>
        <v>9.557878623830927</v>
      </c>
      <c r="ES46" s="94">
        <f t="shared" si="93"/>
        <v>1</v>
      </c>
      <c r="ET46" s="94">
        <f t="shared" si="94"/>
        <v>1</v>
      </c>
      <c r="EU46" s="94">
        <f t="shared" si="95"/>
        <v>1</v>
      </c>
      <c r="EV46" s="94">
        <f t="shared" si="96"/>
        <v>1</v>
      </c>
      <c r="EW46" s="94">
        <f t="shared" si="97"/>
        <v>1</v>
      </c>
      <c r="EX46" s="94">
        <f t="shared" si="98"/>
        <v>1</v>
      </c>
      <c r="EY46" s="94">
        <f t="shared" si="99"/>
        <v>1</v>
      </c>
      <c r="EZ46" s="94">
        <f t="shared" si="100"/>
        <v>1</v>
      </c>
      <c r="FA46" s="94">
        <f t="shared" si="101"/>
        <v>1</v>
      </c>
      <c r="FB46" s="94">
        <f t="shared" si="102"/>
        <v>1</v>
      </c>
      <c r="FC46" s="94">
        <f t="shared" si="103"/>
        <v>1</v>
      </c>
      <c r="FD46" s="94">
        <f t="shared" si="104"/>
        <v>1</v>
      </c>
      <c r="FE46" s="94">
        <f t="shared" si="105"/>
        <v>1</v>
      </c>
      <c r="FF46" s="94">
        <f t="shared" si="106"/>
        <v>1</v>
      </c>
      <c r="FG46" s="94">
        <f t="shared" si="107"/>
        <v>1</v>
      </c>
      <c r="FH46" s="94">
        <f t="shared" si="108"/>
        <v>1</v>
      </c>
      <c r="FI46" s="94">
        <f t="shared" si="109"/>
        <v>1</v>
      </c>
      <c r="FJ46" s="94">
        <f t="shared" si="110"/>
        <v>1</v>
      </c>
      <c r="FK46" s="94">
        <f t="shared" si="111"/>
        <v>1</v>
      </c>
      <c r="FL46" s="94">
        <f t="shared" si="112"/>
        <v>1</v>
      </c>
      <c r="FM46" s="94">
        <f t="shared" si="113"/>
        <v>1</v>
      </c>
      <c r="FN46" s="94">
        <f t="shared" si="114"/>
        <v>1</v>
      </c>
      <c r="FO46" s="94">
        <f t="shared" si="115"/>
        <v>1</v>
      </c>
      <c r="FP46" s="94">
        <f t="shared" si="116"/>
        <v>1</v>
      </c>
      <c r="FQ46" s="114">
        <f t="shared" si="117"/>
        <v>21.399707831517539</v>
      </c>
      <c r="FR46" s="114">
        <f t="shared" si="118"/>
        <v>6.9207478894034269</v>
      </c>
      <c r="FS46" s="114">
        <f t="shared" si="119"/>
        <v>4.6368158425760511</v>
      </c>
      <c r="FT46" s="114">
        <f t="shared" si="120"/>
        <v>4.1935342965683713</v>
      </c>
      <c r="FU46" s="114">
        <f t="shared" si="121"/>
        <v>4.2637275233608252</v>
      </c>
      <c r="FV46" s="114">
        <f t="shared" si="122"/>
        <v>4.4979773594798216</v>
      </c>
      <c r="FW46" s="114">
        <f t="shared" si="123"/>
        <v>4.7726787085813358</v>
      </c>
      <c r="FX46" s="114">
        <f t="shared" si="124"/>
        <v>5.0397995785317775</v>
      </c>
      <c r="FY46" s="89"/>
      <c r="FZ46" s="89">
        <f t="shared" si="125"/>
        <v>4.1935342965683713</v>
      </c>
      <c r="GB46" s="120">
        <f t="shared" si="212"/>
        <v>5.8073529249315037</v>
      </c>
      <c r="GC46" s="120">
        <f t="shared" si="212"/>
        <v>1.4518382312328759</v>
      </c>
      <c r="GD46" s="120">
        <f t="shared" si="212"/>
        <v>0.6452614361035004</v>
      </c>
      <c r="GE46" s="120">
        <f t="shared" si="212"/>
        <v>0.36295955780821898</v>
      </c>
      <c r="GF46" s="120">
        <f t="shared" si="212"/>
        <v>0.23229411699726016</v>
      </c>
      <c r="GG46" s="120">
        <f t="shared" si="212"/>
        <v>0.1613153590258751</v>
      </c>
      <c r="GH46" s="120">
        <f t="shared" si="212"/>
        <v>0.11851740663125518</v>
      </c>
      <c r="GI46" s="120">
        <f t="shared" si="212"/>
        <v>9.0739889452054745E-2</v>
      </c>
      <c r="GJ46" s="120">
        <v>1</v>
      </c>
      <c r="GK46" s="120">
        <v>1</v>
      </c>
      <c r="GL46" s="120">
        <v>1</v>
      </c>
      <c r="GM46" s="120">
        <v>1</v>
      </c>
      <c r="GN46" s="120">
        <v>1</v>
      </c>
      <c r="GO46" s="120">
        <v>1</v>
      </c>
      <c r="GP46" s="120">
        <v>1</v>
      </c>
      <c r="GQ46" s="120">
        <v>1</v>
      </c>
      <c r="GR46" s="120">
        <f t="shared" si="127"/>
        <v>0.17219549301143855</v>
      </c>
      <c r="GS46" s="120">
        <f t="shared" si="128"/>
        <v>0.6887819720457542</v>
      </c>
      <c r="GT46" s="120">
        <f t="shared" si="129"/>
        <v>1.5497594371029471</v>
      </c>
      <c r="GU46" s="120">
        <f t="shared" si="130"/>
        <v>2.7551278881830168</v>
      </c>
      <c r="GV46" s="120">
        <f t="shared" si="131"/>
        <v>4.3048873252859634</v>
      </c>
      <c r="GW46" s="120">
        <f t="shared" si="132"/>
        <v>6.1990377484117882</v>
      </c>
      <c r="GX46" s="120">
        <f t="shared" si="133"/>
        <v>8.4375791575604886</v>
      </c>
      <c r="GY46" s="120">
        <f t="shared" si="134"/>
        <v>11.020511552732067</v>
      </c>
      <c r="GZ46" s="120">
        <f t="shared" si="135"/>
        <v>5.8073529249315037</v>
      </c>
      <c r="HA46" s="120">
        <f t="shared" si="136"/>
        <v>1.4518382312328759</v>
      </c>
      <c r="HB46" s="120">
        <f t="shared" si="137"/>
        <v>0.6452614361035004</v>
      </c>
      <c r="HC46" s="120">
        <f t="shared" si="138"/>
        <v>0.36295955780821898</v>
      </c>
      <c r="HD46" s="120">
        <f t="shared" si="139"/>
        <v>0.23229411699726016</v>
      </c>
      <c r="HE46" s="120">
        <f t="shared" si="140"/>
        <v>0.1613153590258751</v>
      </c>
      <c r="HF46" s="120">
        <f t="shared" si="141"/>
        <v>0.11851740663125518</v>
      </c>
      <c r="HG46" s="120">
        <f t="shared" si="142"/>
        <v>9.0739889452054745E-2</v>
      </c>
      <c r="HI46" s="120">
        <f t="shared" si="213"/>
        <v>30.972548932968021</v>
      </c>
      <c r="HJ46" s="120">
        <f t="shared" si="213"/>
        <v>7.7431372332420052</v>
      </c>
      <c r="HK46" s="120">
        <f t="shared" si="213"/>
        <v>3.4413943258853354</v>
      </c>
      <c r="HL46" s="120">
        <f t="shared" si="213"/>
        <v>1.9357843083105013</v>
      </c>
      <c r="HM46" s="120">
        <f t="shared" si="213"/>
        <v>1.2389019573187208</v>
      </c>
      <c r="HN46" s="120">
        <f t="shared" si="213"/>
        <v>0.86034858147133386</v>
      </c>
      <c r="HO46" s="120">
        <f t="shared" si="213"/>
        <v>0.63209283536669425</v>
      </c>
      <c r="HP46" s="120">
        <f t="shared" si="213"/>
        <v>0.48394607707762533</v>
      </c>
      <c r="HQ46" s="120">
        <f t="shared" si="214"/>
        <v>1.3333333333333333</v>
      </c>
      <c r="HR46" s="120">
        <f t="shared" si="214"/>
        <v>1.3333333333333333</v>
      </c>
      <c r="HS46" s="120">
        <f t="shared" si="214"/>
        <v>1.3333333333333333</v>
      </c>
      <c r="HT46" s="120">
        <f t="shared" si="214"/>
        <v>1.3333333333333333</v>
      </c>
      <c r="HU46" s="120">
        <f t="shared" si="214"/>
        <v>1.3333333333333333</v>
      </c>
      <c r="HV46" s="120">
        <f t="shared" si="214"/>
        <v>1.3333333333333333</v>
      </c>
      <c r="HW46" s="120">
        <f t="shared" si="214"/>
        <v>1.3333333333333333</v>
      </c>
      <c r="HX46" s="120">
        <f t="shared" si="214"/>
        <v>1.3333333333333333</v>
      </c>
      <c r="HY46" s="120">
        <f t="shared" si="145"/>
        <v>0.17219549301143855</v>
      </c>
      <c r="HZ46" s="120">
        <f t="shared" si="146"/>
        <v>0.6887819720457542</v>
      </c>
      <c r="IA46" s="120">
        <f t="shared" si="147"/>
        <v>1.5497594371029471</v>
      </c>
      <c r="IB46" s="120">
        <f t="shared" si="148"/>
        <v>2.7551278881830168</v>
      </c>
      <c r="IC46" s="120">
        <f t="shared" si="149"/>
        <v>4.3048873252859634</v>
      </c>
      <c r="ID46" s="120">
        <f t="shared" si="150"/>
        <v>6.1990377484117882</v>
      </c>
      <c r="IE46" s="120">
        <f t="shared" si="151"/>
        <v>8.4375791575604886</v>
      </c>
      <c r="IF46" s="120">
        <f t="shared" si="152"/>
        <v>11.020511552732067</v>
      </c>
      <c r="IG46" s="120">
        <f t="shared" si="153"/>
        <v>7.7431372332420052</v>
      </c>
      <c r="IH46" s="120">
        <f t="shared" si="154"/>
        <v>1.9357843083105013</v>
      </c>
      <c r="II46" s="120">
        <f t="shared" si="155"/>
        <v>0.86034858147133386</v>
      </c>
      <c r="IJ46" s="120">
        <f t="shared" si="156"/>
        <v>0.48394607707762533</v>
      </c>
      <c r="IK46" s="120">
        <f t="shared" si="157"/>
        <v>0.30972548932968019</v>
      </c>
      <c r="IL46" s="120">
        <f t="shared" si="158"/>
        <v>0.21508714536783347</v>
      </c>
      <c r="IM46" s="120">
        <f t="shared" si="159"/>
        <v>0.15802320884167356</v>
      </c>
      <c r="IN46" s="120">
        <f t="shared" si="160"/>
        <v>0.12098651926940633</v>
      </c>
      <c r="IO46" s="10"/>
      <c r="IP46" s="120">
        <f t="shared" si="161"/>
        <v>4.3555146936986278</v>
      </c>
      <c r="IQ46" s="120">
        <f t="shared" si="215"/>
        <v>1.1614705849863007</v>
      </c>
      <c r="IR46" s="120">
        <f t="shared" si="215"/>
        <v>0.58073529249315037</v>
      </c>
      <c r="IS46" s="120">
        <f t="shared" si="215"/>
        <v>0.3416089955842061</v>
      </c>
      <c r="IT46" s="120">
        <f t="shared" si="215"/>
        <v>0.22335972788198091</v>
      </c>
      <c r="IU46" s="120">
        <f t="shared" si="215"/>
        <v>0.15695548445760821</v>
      </c>
      <c r="IV46" s="120">
        <f t="shared" si="215"/>
        <v>0.11614705849863008</v>
      </c>
      <c r="IW46" s="120">
        <f t="shared" si="215"/>
        <v>8.9343891152792371E-2</v>
      </c>
      <c r="IX46" s="120">
        <v>1</v>
      </c>
      <c r="IY46" s="120">
        <v>1</v>
      </c>
      <c r="IZ46" s="120">
        <v>1</v>
      </c>
      <c r="JA46" s="120">
        <v>1</v>
      </c>
      <c r="JB46" s="120">
        <v>1</v>
      </c>
      <c r="JC46" s="120">
        <v>1</v>
      </c>
      <c r="JD46" s="120">
        <v>1</v>
      </c>
      <c r="JE46" s="120">
        <v>1</v>
      </c>
      <c r="JF46" s="120">
        <f t="shared" si="163"/>
        <v>0.6887819720457542</v>
      </c>
      <c r="JG46" s="120">
        <f t="shared" si="216"/>
        <v>1.412003042693796</v>
      </c>
      <c r="JH46" s="120">
        <f t="shared" si="216"/>
        <v>2.3418587049555644</v>
      </c>
      <c r="JI46" s="120">
        <f t="shared" si="216"/>
        <v>3.5755887666492829</v>
      </c>
      <c r="JJ46" s="120">
        <f t="shared" si="216"/>
        <v>5.1393731760337049</v>
      </c>
      <c r="JK46" s="120">
        <f t="shared" si="216"/>
        <v>7.0413994844947716</v>
      </c>
      <c r="JL46" s="120">
        <f t="shared" si="216"/>
        <v>9.2847809831767663</v>
      </c>
      <c r="JM46" s="120">
        <f t="shared" si="216"/>
        <v>11.870892372065478</v>
      </c>
      <c r="JN46" s="120">
        <f t="shared" si="165"/>
        <v>4.3555146936986278</v>
      </c>
      <c r="JO46" s="120">
        <f t="shared" si="166"/>
        <v>1.1614705849863007</v>
      </c>
      <c r="JP46" s="120">
        <f t="shared" si="167"/>
        <v>0.58073529249315037</v>
      </c>
      <c r="JQ46" s="120">
        <f t="shared" si="168"/>
        <v>0.3416089955842061</v>
      </c>
      <c r="JR46" s="120">
        <f t="shared" si="169"/>
        <v>0.22335972788198091</v>
      </c>
      <c r="JS46" s="120">
        <f t="shared" si="170"/>
        <v>0.15695548445760821</v>
      </c>
      <c r="JT46" s="120">
        <f t="shared" si="171"/>
        <v>0.11614705849863008</v>
      </c>
      <c r="JU46" s="120">
        <f t="shared" si="172"/>
        <v>8.9343891152792371E-2</v>
      </c>
      <c r="JW46" s="120">
        <f t="shared" si="173"/>
        <v>23.229411699726015</v>
      </c>
      <c r="JX46" s="120">
        <f t="shared" si="217"/>
        <v>6.1945097865936045</v>
      </c>
      <c r="JY46" s="120">
        <f t="shared" si="217"/>
        <v>3.0972548932968023</v>
      </c>
      <c r="JZ46" s="120">
        <f t="shared" si="217"/>
        <v>1.821914643115766</v>
      </c>
      <c r="KA46" s="120">
        <f t="shared" si="217"/>
        <v>1.1912518820372315</v>
      </c>
      <c r="KB46" s="120">
        <f t="shared" si="217"/>
        <v>0.83709591710724385</v>
      </c>
      <c r="KC46" s="120">
        <f t="shared" si="217"/>
        <v>0.61945097865936039</v>
      </c>
      <c r="KD46" s="120">
        <f t="shared" si="217"/>
        <v>0.47650075281489263</v>
      </c>
      <c r="KE46" s="120">
        <f t="shared" si="218"/>
        <v>1.3333333333333333</v>
      </c>
      <c r="KF46" s="120">
        <f t="shared" si="218"/>
        <v>1.3333333333333333</v>
      </c>
      <c r="KG46" s="120">
        <f t="shared" si="218"/>
        <v>1.3333333333333333</v>
      </c>
      <c r="KH46" s="120">
        <f t="shared" si="218"/>
        <v>1.3333333333333333</v>
      </c>
      <c r="KI46" s="120">
        <f t="shared" si="218"/>
        <v>1.3333333333333333</v>
      </c>
      <c r="KJ46" s="120">
        <f t="shared" si="218"/>
        <v>1.3333333333333333</v>
      </c>
      <c r="KK46" s="120">
        <f t="shared" si="218"/>
        <v>1.3333333333333333</v>
      </c>
      <c r="KL46" s="120">
        <f t="shared" si="218"/>
        <v>1.3333333333333333</v>
      </c>
      <c r="KM46" s="120">
        <f t="shared" si="176"/>
        <v>0.6887819720457542</v>
      </c>
      <c r="KN46" s="120">
        <f t="shared" si="219"/>
        <v>1.412003042693796</v>
      </c>
      <c r="KO46" s="120">
        <f t="shared" si="219"/>
        <v>2.3418587049555644</v>
      </c>
      <c r="KP46" s="120">
        <f t="shared" si="219"/>
        <v>3.5755887666492829</v>
      </c>
      <c r="KQ46" s="120">
        <f t="shared" si="219"/>
        <v>5.1393731760337049</v>
      </c>
      <c r="KR46" s="120">
        <f t="shared" si="219"/>
        <v>7.0413994844947716</v>
      </c>
      <c r="KS46" s="120">
        <f t="shared" si="219"/>
        <v>9.2847809831767663</v>
      </c>
      <c r="KT46" s="120">
        <f t="shared" si="219"/>
        <v>11.870892372065478</v>
      </c>
      <c r="KU46" s="120">
        <f t="shared" si="178"/>
        <v>5.8073529249315037</v>
      </c>
      <c r="KV46" s="120">
        <f t="shared" si="179"/>
        <v>1.5486274466484011</v>
      </c>
      <c r="KW46" s="120">
        <f t="shared" si="180"/>
        <v>0.77431372332420056</v>
      </c>
      <c r="KX46" s="120">
        <f t="shared" si="181"/>
        <v>0.4554786607789415</v>
      </c>
      <c r="KY46" s="120">
        <f t="shared" si="182"/>
        <v>0.29781297050930788</v>
      </c>
      <c r="KZ46" s="120">
        <f t="shared" si="183"/>
        <v>0.20927397927681096</v>
      </c>
      <c r="LA46" s="120">
        <f t="shared" si="184"/>
        <v>0.1548627446648401</v>
      </c>
      <c r="LB46" s="120">
        <f t="shared" si="185"/>
        <v>0.11912518820372316</v>
      </c>
      <c r="LD46" s="94">
        <v>2.4098450001880836</v>
      </c>
      <c r="LE46" s="18">
        <f t="shared" si="220"/>
        <v>7.4204622488826386</v>
      </c>
      <c r="LF46" s="18">
        <f t="shared" si="220"/>
        <v>5.8718525341358836</v>
      </c>
      <c r="LG46" s="18">
        <f t="shared" si="220"/>
        <v>4.8646019677549619</v>
      </c>
      <c r="LH46" s="18">
        <f t="shared" si="220"/>
        <v>3.6171906044479138</v>
      </c>
      <c r="LI46" s="18">
        <f t="shared" si="220"/>
        <v>2.3076281567577128</v>
      </c>
      <c r="LJ46" s="18">
        <f t="shared" si="220"/>
        <v>1.2513650279967428</v>
      </c>
      <c r="LK46" s="18">
        <f t="shared" si="220"/>
        <v>1.0038912838941239</v>
      </c>
      <c r="LL46" s="18"/>
      <c r="LM46" s="94">
        <v>2.4098450001880836</v>
      </c>
      <c r="LN46" s="18">
        <v>4.1900223107427612</v>
      </c>
      <c r="LO46" s="18">
        <v>3.7597004275897219</v>
      </c>
      <c r="LP46" s="18">
        <v>3.3732025238173544</v>
      </c>
      <c r="LQ46" s="18">
        <v>2.8003180331123141</v>
      </c>
      <c r="LR46" s="18">
        <v>2.0534225487754649</v>
      </c>
      <c r="LS46" s="18">
        <v>1.2352308121857067</v>
      </c>
      <c r="LT46" s="18">
        <v>1.0072504378563607</v>
      </c>
      <c r="LU46" s="18">
        <v>7.4204622488826386</v>
      </c>
      <c r="LV46" s="18">
        <v>5.8718525341358836</v>
      </c>
      <c r="LW46" s="18">
        <v>4.8646019677549619</v>
      </c>
      <c r="LX46" s="18">
        <v>3.6171906044479138</v>
      </c>
      <c r="LY46" s="18">
        <v>2.3076281567577128</v>
      </c>
      <c r="LZ46" s="18">
        <v>1.2513650279967428</v>
      </c>
      <c r="MA46" s="18">
        <v>1.0038912838941239</v>
      </c>
      <c r="MB46" s="18">
        <v>4.6225874941969742</v>
      </c>
      <c r="MC46" s="18">
        <v>4.1700797342499563</v>
      </c>
      <c r="MD46" s="18">
        <v>3.7741806416530714</v>
      </c>
      <c r="ME46" s="18">
        <v>3.0443576617400905</v>
      </c>
      <c r="MF46" s="18">
        <v>2.144112635407506</v>
      </c>
      <c r="MG46" s="18">
        <v>1.24381194571482</v>
      </c>
      <c r="MH46" s="18">
        <v>1.0017320804499221</v>
      </c>
      <c r="MI46" s="18">
        <v>8.1263340568439197</v>
      </c>
      <c r="MJ46" s="18">
        <v>6.3199978369376222</v>
      </c>
      <c r="MK46" s="18">
        <v>5.1726344736028738</v>
      </c>
      <c r="ML46" s="18">
        <v>3.7631043980070844</v>
      </c>
      <c r="MM46" s="18">
        <v>2.3474685370230137</v>
      </c>
      <c r="MN46" s="18">
        <v>1.2499717303965299</v>
      </c>
      <c r="MO46" s="18">
        <v>1.0000126254249304</v>
      </c>
      <c r="MP46" s="120"/>
      <c r="MQ46" s="120"/>
      <c r="MR46" s="120"/>
      <c r="MS46" s="120"/>
    </row>
    <row r="47" spans="1:357" s="4" customFormat="1" ht="13.8" x14ac:dyDescent="0.3">
      <c r="A47" s="5"/>
      <c r="B47" s="5"/>
      <c r="C47" s="5"/>
      <c r="D47" s="5"/>
      <c r="E47" s="5"/>
      <c r="F47" s="5"/>
      <c r="G47" s="5"/>
      <c r="H47" s="5"/>
      <c r="I47" s="5"/>
      <c r="J47" s="5"/>
      <c r="K47" s="5"/>
      <c r="M47" s="6"/>
      <c r="N47" s="6"/>
      <c r="O47" s="6"/>
      <c r="P47" s="6"/>
      <c r="Q47" s="6"/>
      <c r="R47" s="6"/>
      <c r="S47" s="7"/>
      <c r="T47" s="6"/>
      <c r="V47" s="32"/>
      <c r="W47" s="5"/>
      <c r="X47" s="127">
        <f t="shared" si="201"/>
        <v>25.785341502012496</v>
      </c>
      <c r="Y47" s="127">
        <v>10</v>
      </c>
      <c r="Z47" s="39">
        <f t="shared" si="2"/>
        <v>0.02</v>
      </c>
      <c r="AA47" s="39">
        <f t="shared" si="3"/>
        <v>10000000</v>
      </c>
      <c r="AB47" s="39">
        <f t="shared" si="4"/>
        <v>10000000</v>
      </c>
      <c r="AC47" s="98">
        <f t="shared" si="5"/>
        <v>3500000</v>
      </c>
      <c r="AD47" s="41">
        <f t="shared" si="6"/>
        <v>0.33</v>
      </c>
      <c r="AE47" s="41">
        <f t="shared" si="7"/>
        <v>0.33</v>
      </c>
      <c r="AF47" s="40">
        <f t="shared" si="8"/>
        <v>1.4999999999999999E-2</v>
      </c>
      <c r="AG47" s="39">
        <f t="shared" si="9"/>
        <v>10000000</v>
      </c>
      <c r="AH47" s="39">
        <f t="shared" si="10"/>
        <v>10000000</v>
      </c>
      <c r="AI47" s="98">
        <f t="shared" si="11"/>
        <v>3500000</v>
      </c>
      <c r="AJ47" s="41">
        <f t="shared" si="12"/>
        <v>0.33</v>
      </c>
      <c r="AK47" s="41">
        <f t="shared" si="13"/>
        <v>0.33</v>
      </c>
      <c r="AL47" s="41">
        <f t="shared" si="14"/>
        <v>0.15</v>
      </c>
      <c r="AM47" s="39">
        <f t="shared" si="15"/>
        <v>16000</v>
      </c>
      <c r="AN47" s="39">
        <f t="shared" si="16"/>
        <v>10000</v>
      </c>
      <c r="AO47" s="39">
        <f t="shared" si="17"/>
        <v>10000</v>
      </c>
      <c r="AP47" s="41">
        <f t="shared" si="18"/>
        <v>0.03</v>
      </c>
      <c r="AQ47" s="41">
        <f t="shared" si="19"/>
        <v>0.03</v>
      </c>
      <c r="AR47" s="4">
        <f t="shared" si="20"/>
        <v>0.16750000000000001</v>
      </c>
      <c r="AS47" s="11">
        <f t="shared" si="21"/>
        <v>2.5785341502012495</v>
      </c>
      <c r="AT47" s="13">
        <f t="shared" si="22"/>
        <v>2698.7110633727179</v>
      </c>
      <c r="AU47" s="17">
        <f t="shared" si="187"/>
        <v>0.14240255159723011</v>
      </c>
      <c r="AV47" s="11">
        <f t="shared" si="23"/>
        <v>0.5714285714285714</v>
      </c>
      <c r="AW47" s="10">
        <f t="shared" si="24"/>
        <v>1</v>
      </c>
      <c r="AX47" s="10">
        <f t="shared" si="25"/>
        <v>0.8911</v>
      </c>
      <c r="AY47" s="10">
        <f t="shared" si="26"/>
        <v>224441.70126809561</v>
      </c>
      <c r="AZ47" s="10">
        <f t="shared" si="188"/>
        <v>1</v>
      </c>
      <c r="BA47" s="10">
        <f t="shared" si="27"/>
        <v>0.31188500000000002</v>
      </c>
      <c r="BB47" s="10">
        <f t="shared" si="28"/>
        <v>0.95377000000000001</v>
      </c>
      <c r="BC47" s="10">
        <f t="shared" si="29"/>
        <v>0.99909999999999999</v>
      </c>
      <c r="BD47" s="10">
        <f t="shared" si="30"/>
        <v>0.8911</v>
      </c>
      <c r="BE47" s="10">
        <f t="shared" si="31"/>
        <v>168331.27595107173</v>
      </c>
      <c r="BF47" s="10">
        <f t="shared" si="32"/>
        <v>1</v>
      </c>
      <c r="BG47" s="10">
        <f t="shared" si="33"/>
        <v>0.31188500000000002</v>
      </c>
      <c r="BH47" s="10">
        <f t="shared" si="34"/>
        <v>0.95377000000000001</v>
      </c>
      <c r="BI47" s="120">
        <f t="shared" si="189"/>
        <v>35.460471273355097</v>
      </c>
      <c r="BJ47" s="120">
        <f t="shared" si="211"/>
        <v>8.8651178183387742</v>
      </c>
      <c r="BK47" s="120">
        <f t="shared" si="211"/>
        <v>3.9400523637061213</v>
      </c>
      <c r="BL47" s="120">
        <f t="shared" si="211"/>
        <v>2.2162794545846936</v>
      </c>
      <c r="BM47" s="120">
        <f t="shared" si="211"/>
        <v>1.4184188509342037</v>
      </c>
      <c r="BN47" s="120">
        <f t="shared" si="211"/>
        <v>0.98501309092653033</v>
      </c>
      <c r="BO47" s="120">
        <f t="shared" si="211"/>
        <v>0.72368308721132846</v>
      </c>
      <c r="BP47" s="120">
        <f t="shared" si="211"/>
        <v>0.55406986364617339</v>
      </c>
      <c r="BQ47" s="120">
        <f t="shared" si="211"/>
        <v>1.3333333333333333</v>
      </c>
      <c r="BR47" s="120">
        <f t="shared" si="211"/>
        <v>1.3333333333333333</v>
      </c>
      <c r="BS47" s="120">
        <f t="shared" si="211"/>
        <v>1.3333333333333333</v>
      </c>
      <c r="BT47" s="120">
        <f t="shared" si="211"/>
        <v>1.3333333333333333</v>
      </c>
      <c r="BU47" s="120">
        <f t="shared" si="211"/>
        <v>1.3333333333333333</v>
      </c>
      <c r="BV47" s="120">
        <f t="shared" si="211"/>
        <v>1.3333333333333333</v>
      </c>
      <c r="BW47" s="120">
        <f t="shared" si="211"/>
        <v>1.3333333333333333</v>
      </c>
      <c r="BX47" s="120">
        <f t="shared" si="211"/>
        <v>1.3333333333333333</v>
      </c>
      <c r="BY47" s="120">
        <f t="shared" si="211"/>
        <v>0.15040221243028956</v>
      </c>
      <c r="BZ47" s="120">
        <f t="shared" si="211"/>
        <v>0.60160884972115825</v>
      </c>
      <c r="CA47" s="120">
        <f t="shared" si="211"/>
        <v>1.353619911872606</v>
      </c>
      <c r="CB47" s="120">
        <f t="shared" si="211"/>
        <v>2.406435398884633</v>
      </c>
      <c r="CC47" s="120">
        <f t="shared" si="211"/>
        <v>3.760055310757239</v>
      </c>
      <c r="CD47" s="120">
        <f t="shared" si="211"/>
        <v>5.414479647490424</v>
      </c>
      <c r="CE47" s="120">
        <f t="shared" ref="BJ47:CH53" si="221">INDEX($GB47:$LB47,MATCH(CE$12,$GB$11:$LB$11,0))</f>
        <v>7.369708409084188</v>
      </c>
      <c r="CF47" s="120">
        <f t="shared" si="221"/>
        <v>9.6257415955385319</v>
      </c>
      <c r="CG47" s="120">
        <f t="shared" si="190"/>
        <v>8.8651178183387742</v>
      </c>
      <c r="CH47" s="120">
        <f t="shared" si="190"/>
        <v>2.2162794545846936</v>
      </c>
      <c r="CI47" s="120">
        <f t="shared" si="190"/>
        <v>0.98501309092653033</v>
      </c>
      <c r="CJ47" s="120">
        <f t="shared" si="190"/>
        <v>0.55406986364617339</v>
      </c>
      <c r="CK47" s="120">
        <f t="shared" si="190"/>
        <v>0.35460471273355093</v>
      </c>
      <c r="CL47" s="120">
        <f t="shared" si="190"/>
        <v>0.24625327273163258</v>
      </c>
      <c r="CM47" s="120">
        <f t="shared" si="190"/>
        <v>0.18092077180283211</v>
      </c>
      <c r="CN47" s="120">
        <f t="shared" si="190"/>
        <v>0.13851746591154335</v>
      </c>
      <c r="CO47" s="94">
        <f t="shared" si="37"/>
        <v>4.6131570731207772</v>
      </c>
      <c r="CP47" s="94">
        <f t="shared" si="38"/>
        <v>5.2050882924831079</v>
      </c>
      <c r="CQ47" s="94">
        <f t="shared" si="39"/>
        <v>6.19164032475366</v>
      </c>
      <c r="CR47" s="94">
        <f t="shared" si="40"/>
        <v>7.5728131699324335</v>
      </c>
      <c r="CS47" s="94">
        <f t="shared" si="41"/>
        <v>9.3486068280194274</v>
      </c>
      <c r="CT47" s="94">
        <f t="shared" si="42"/>
        <v>11.519021299014641</v>
      </c>
      <c r="CU47" s="94">
        <f t="shared" si="43"/>
        <v>14.084056582918077</v>
      </c>
      <c r="CV47" s="94">
        <f t="shared" si="44"/>
        <v>17.043712679729733</v>
      </c>
      <c r="CW47" s="94">
        <f t="shared" si="45"/>
        <v>4.6131570731207772</v>
      </c>
      <c r="CX47" s="94">
        <f t="shared" si="46"/>
        <v>5.2050882924831079</v>
      </c>
      <c r="CY47" s="94">
        <f t="shared" si="47"/>
        <v>6.19164032475366</v>
      </c>
      <c r="CZ47" s="94">
        <f t="shared" si="48"/>
        <v>7.5728131699324335</v>
      </c>
      <c r="DA47" s="94">
        <f t="shared" si="49"/>
        <v>9.3486068280194274</v>
      </c>
      <c r="DB47" s="94">
        <f t="shared" si="50"/>
        <v>11.519021299014641</v>
      </c>
      <c r="DC47" s="94">
        <f t="shared" si="51"/>
        <v>14.084056582918077</v>
      </c>
      <c r="DD47" s="94">
        <f t="shared" si="52"/>
        <v>17.043712679729733</v>
      </c>
      <c r="DE47" s="11">
        <f t="shared" si="53"/>
        <v>38.154260152452046</v>
      </c>
      <c r="DF47" s="11">
        <f t="shared" si="54"/>
        <v>12.010113334726599</v>
      </c>
      <c r="DG47" s="11">
        <f t="shared" si="55"/>
        <v>7.8370589422453936</v>
      </c>
      <c r="DH47" s="11">
        <f t="shared" si="56"/>
        <v>7.1661015201359932</v>
      </c>
      <c r="DI47" s="11">
        <f t="shared" si="57"/>
        <v>7.7218608283581096</v>
      </c>
      <c r="DJ47" s="11">
        <f t="shared" si="58"/>
        <v>8.9428794050836213</v>
      </c>
      <c r="DK47" s="11">
        <f t="shared" si="59"/>
        <v>10.636778162962184</v>
      </c>
      <c r="DL47" s="11">
        <f t="shared" si="60"/>
        <v>12.723198125851372</v>
      </c>
      <c r="DM47" s="94">
        <f t="shared" si="61"/>
        <v>38.154260152452046</v>
      </c>
      <c r="DN47" s="94">
        <f t="shared" si="62"/>
        <v>12.010113334726599</v>
      </c>
      <c r="DO47" s="94">
        <f t="shared" si="63"/>
        <v>7.8370589422453936</v>
      </c>
      <c r="DP47" s="94">
        <f t="shared" si="64"/>
        <v>7.1661015201359932</v>
      </c>
      <c r="DQ47" s="94">
        <f t="shared" si="65"/>
        <v>7.7218608283581096</v>
      </c>
      <c r="DR47" s="94">
        <f t="shared" si="66"/>
        <v>8.9428794050836213</v>
      </c>
      <c r="DS47" s="94">
        <f t="shared" si="67"/>
        <v>10.636778162962184</v>
      </c>
      <c r="DT47" s="94">
        <f t="shared" si="68"/>
        <v>12.723198125851372</v>
      </c>
      <c r="DU47" s="94">
        <f t="shared" si="69"/>
        <v>19.5824513028189</v>
      </c>
      <c r="DV47" s="94">
        <f t="shared" si="70"/>
        <v>8.7104949958238294</v>
      </c>
      <c r="DW47" s="94">
        <f t="shared" si="71"/>
        <v>6.9751442368918282</v>
      </c>
      <c r="DX47" s="94">
        <f t="shared" si="72"/>
        <v>6.6961288294323751</v>
      </c>
      <c r="DY47" s="94">
        <f t="shared" si="73"/>
        <v>6.9272394852255141</v>
      </c>
      <c r="DZ47" s="94">
        <f t="shared" si="74"/>
        <v>7.4349959902948957</v>
      </c>
      <c r="EA47" s="94">
        <f t="shared" si="75"/>
        <v>8.1393981424295028</v>
      </c>
      <c r="EB47" s="94">
        <f t="shared" si="76"/>
        <v>9.0070289292637646</v>
      </c>
      <c r="EC47" s="94">
        <f t="shared" si="77"/>
        <v>19.5824513028189</v>
      </c>
      <c r="ED47" s="94">
        <f t="shared" si="78"/>
        <v>8.7104949958238294</v>
      </c>
      <c r="EE47" s="94">
        <f t="shared" si="79"/>
        <v>6.9751442368918282</v>
      </c>
      <c r="EF47" s="94">
        <f t="shared" si="80"/>
        <v>6.6961288294323751</v>
      </c>
      <c r="EG47" s="94">
        <f t="shared" si="81"/>
        <v>6.9272394852255141</v>
      </c>
      <c r="EH47" s="94">
        <f t="shared" si="82"/>
        <v>7.4349959902948957</v>
      </c>
      <c r="EI47" s="94">
        <f t="shared" si="83"/>
        <v>8.1393981424295028</v>
      </c>
      <c r="EJ47" s="94">
        <f t="shared" si="84"/>
        <v>9.0070289292637646</v>
      </c>
      <c r="EK47" s="94">
        <f t="shared" si="85"/>
        <v>19.5824513028189</v>
      </c>
      <c r="EL47" s="94">
        <f t="shared" si="86"/>
        <v>8.7104949958238294</v>
      </c>
      <c r="EM47" s="94">
        <f t="shared" si="87"/>
        <v>6.9751442368918282</v>
      </c>
      <c r="EN47" s="94">
        <f t="shared" si="88"/>
        <v>6.6961288294323751</v>
      </c>
      <c r="EO47" s="94">
        <f t="shared" si="89"/>
        <v>6.9272394852255141</v>
      </c>
      <c r="EP47" s="94">
        <f t="shared" si="90"/>
        <v>7.4349959902948957</v>
      </c>
      <c r="EQ47" s="94">
        <f t="shared" si="91"/>
        <v>8.1393981424295028</v>
      </c>
      <c r="ER47" s="94">
        <f t="shared" si="92"/>
        <v>9.0070289292637646</v>
      </c>
      <c r="ES47" s="94">
        <f t="shared" si="93"/>
        <v>1</v>
      </c>
      <c r="ET47" s="94">
        <f t="shared" si="94"/>
        <v>1</v>
      </c>
      <c r="EU47" s="94">
        <f t="shared" si="95"/>
        <v>1</v>
      </c>
      <c r="EV47" s="94">
        <f t="shared" si="96"/>
        <v>1</v>
      </c>
      <c r="EW47" s="94">
        <f t="shared" si="97"/>
        <v>1</v>
      </c>
      <c r="EX47" s="94">
        <f t="shared" si="98"/>
        <v>1</v>
      </c>
      <c r="EY47" s="94">
        <f t="shared" si="99"/>
        <v>1</v>
      </c>
      <c r="EZ47" s="94">
        <f t="shared" si="100"/>
        <v>1</v>
      </c>
      <c r="FA47" s="94">
        <f t="shared" si="101"/>
        <v>1</v>
      </c>
      <c r="FB47" s="94">
        <f t="shared" si="102"/>
        <v>1</v>
      </c>
      <c r="FC47" s="94">
        <f t="shared" si="103"/>
        <v>1</v>
      </c>
      <c r="FD47" s="94">
        <f t="shared" si="104"/>
        <v>1</v>
      </c>
      <c r="FE47" s="94">
        <f t="shared" si="105"/>
        <v>1</v>
      </c>
      <c r="FF47" s="94">
        <f t="shared" si="106"/>
        <v>1</v>
      </c>
      <c r="FG47" s="94">
        <f t="shared" si="107"/>
        <v>1</v>
      </c>
      <c r="FH47" s="94">
        <f t="shared" si="108"/>
        <v>1</v>
      </c>
      <c r="FI47" s="94">
        <f t="shared" si="109"/>
        <v>1</v>
      </c>
      <c r="FJ47" s="94">
        <f t="shared" si="110"/>
        <v>1</v>
      </c>
      <c r="FK47" s="94">
        <f t="shared" si="111"/>
        <v>1</v>
      </c>
      <c r="FL47" s="94">
        <f t="shared" si="112"/>
        <v>1</v>
      </c>
      <c r="FM47" s="94">
        <f t="shared" si="113"/>
        <v>1</v>
      </c>
      <c r="FN47" s="94">
        <f t="shared" si="114"/>
        <v>1</v>
      </c>
      <c r="FO47" s="94">
        <f t="shared" si="115"/>
        <v>1</v>
      </c>
      <c r="FP47" s="94">
        <f t="shared" si="116"/>
        <v>1</v>
      </c>
      <c r="FQ47" s="114">
        <f t="shared" si="117"/>
        <v>24.244546298897376</v>
      </c>
      <c r="FR47" s="114">
        <f t="shared" si="118"/>
        <v>7.5841924770359057</v>
      </c>
      <c r="FS47" s="114">
        <f t="shared" si="119"/>
        <v>4.8579047652553005</v>
      </c>
      <c r="FT47" s="114">
        <f t="shared" si="120"/>
        <v>4.2353343099889855</v>
      </c>
      <c r="FU47" s="114">
        <f t="shared" si="121"/>
        <v>4.2128521940480086</v>
      </c>
      <c r="FV47" s="114">
        <f t="shared" si="122"/>
        <v>4.3968351824367691</v>
      </c>
      <c r="FW47" s="114">
        <f t="shared" si="123"/>
        <v>4.6459374137441358</v>
      </c>
      <c r="FX47" s="114">
        <f t="shared" si="124"/>
        <v>4.9024675633590729</v>
      </c>
      <c r="FY47" s="89"/>
      <c r="FZ47" s="89">
        <f t="shared" si="125"/>
        <v>4.2128521940480086</v>
      </c>
      <c r="GB47" s="120">
        <f t="shared" si="212"/>
        <v>6.6488383637540798</v>
      </c>
      <c r="GC47" s="120">
        <f t="shared" si="212"/>
        <v>1.6622095909385199</v>
      </c>
      <c r="GD47" s="120">
        <f t="shared" si="212"/>
        <v>0.73875981819489778</v>
      </c>
      <c r="GE47" s="120">
        <f t="shared" si="212"/>
        <v>0.41555239773462999</v>
      </c>
      <c r="GF47" s="120">
        <f t="shared" si="212"/>
        <v>0.26595353455016318</v>
      </c>
      <c r="GG47" s="120">
        <f t="shared" si="212"/>
        <v>0.18468995454872444</v>
      </c>
      <c r="GH47" s="120">
        <f t="shared" si="212"/>
        <v>0.13569057885212407</v>
      </c>
      <c r="GI47" s="120">
        <f t="shared" si="212"/>
        <v>0.1038880994336575</v>
      </c>
      <c r="GJ47" s="120">
        <v>1</v>
      </c>
      <c r="GK47" s="120">
        <v>1</v>
      </c>
      <c r="GL47" s="120">
        <v>1</v>
      </c>
      <c r="GM47" s="120">
        <v>1</v>
      </c>
      <c r="GN47" s="120">
        <v>1</v>
      </c>
      <c r="GO47" s="120">
        <v>1</v>
      </c>
      <c r="GP47" s="120">
        <v>1</v>
      </c>
      <c r="GQ47" s="120">
        <v>1</v>
      </c>
      <c r="GR47" s="120">
        <f t="shared" si="127"/>
        <v>0.15040221243028956</v>
      </c>
      <c r="GS47" s="120">
        <f t="shared" si="128"/>
        <v>0.60160884972115825</v>
      </c>
      <c r="GT47" s="120">
        <f t="shared" si="129"/>
        <v>1.353619911872606</v>
      </c>
      <c r="GU47" s="120">
        <f t="shared" si="130"/>
        <v>2.406435398884633</v>
      </c>
      <c r="GV47" s="120">
        <f t="shared" si="131"/>
        <v>3.760055310757239</v>
      </c>
      <c r="GW47" s="120">
        <f t="shared" si="132"/>
        <v>5.414479647490424</v>
      </c>
      <c r="GX47" s="120">
        <f t="shared" si="133"/>
        <v>7.369708409084188</v>
      </c>
      <c r="GY47" s="120">
        <f t="shared" si="134"/>
        <v>9.6257415955385319</v>
      </c>
      <c r="GZ47" s="120">
        <f t="shared" si="135"/>
        <v>6.6488383637540798</v>
      </c>
      <c r="HA47" s="120">
        <f t="shared" si="136"/>
        <v>1.6622095909385199</v>
      </c>
      <c r="HB47" s="120">
        <f t="shared" si="137"/>
        <v>0.73875981819489778</v>
      </c>
      <c r="HC47" s="120">
        <f t="shared" si="138"/>
        <v>0.41555239773462999</v>
      </c>
      <c r="HD47" s="120">
        <f t="shared" si="139"/>
        <v>0.26595353455016318</v>
      </c>
      <c r="HE47" s="120">
        <f t="shared" si="140"/>
        <v>0.18468995454872444</v>
      </c>
      <c r="HF47" s="120">
        <f t="shared" si="141"/>
        <v>0.13569057885212407</v>
      </c>
      <c r="HG47" s="120">
        <f t="shared" si="142"/>
        <v>0.1038880994336575</v>
      </c>
      <c r="HI47" s="120">
        <f t="shared" si="213"/>
        <v>35.460471273355097</v>
      </c>
      <c r="HJ47" s="120">
        <f t="shared" si="213"/>
        <v>8.8651178183387742</v>
      </c>
      <c r="HK47" s="120">
        <f t="shared" si="213"/>
        <v>3.9400523637061213</v>
      </c>
      <c r="HL47" s="120">
        <f t="shared" si="213"/>
        <v>2.2162794545846936</v>
      </c>
      <c r="HM47" s="120">
        <f t="shared" si="213"/>
        <v>1.4184188509342037</v>
      </c>
      <c r="HN47" s="120">
        <f t="shared" si="213"/>
        <v>0.98501309092653033</v>
      </c>
      <c r="HO47" s="120">
        <f t="shared" si="213"/>
        <v>0.72368308721132846</v>
      </c>
      <c r="HP47" s="120">
        <f t="shared" si="213"/>
        <v>0.55406986364617339</v>
      </c>
      <c r="HQ47" s="120">
        <f t="shared" si="214"/>
        <v>1.3333333333333333</v>
      </c>
      <c r="HR47" s="120">
        <f t="shared" si="214"/>
        <v>1.3333333333333333</v>
      </c>
      <c r="HS47" s="120">
        <f t="shared" si="214"/>
        <v>1.3333333333333333</v>
      </c>
      <c r="HT47" s="120">
        <f t="shared" si="214"/>
        <v>1.3333333333333333</v>
      </c>
      <c r="HU47" s="120">
        <f t="shared" si="214"/>
        <v>1.3333333333333333</v>
      </c>
      <c r="HV47" s="120">
        <f t="shared" si="214"/>
        <v>1.3333333333333333</v>
      </c>
      <c r="HW47" s="120">
        <f t="shared" si="214"/>
        <v>1.3333333333333333</v>
      </c>
      <c r="HX47" s="120">
        <f t="shared" si="214"/>
        <v>1.3333333333333333</v>
      </c>
      <c r="HY47" s="120">
        <f t="shared" si="145"/>
        <v>0.15040221243028956</v>
      </c>
      <c r="HZ47" s="120">
        <f t="shared" si="146"/>
        <v>0.60160884972115825</v>
      </c>
      <c r="IA47" s="120">
        <f t="shared" si="147"/>
        <v>1.353619911872606</v>
      </c>
      <c r="IB47" s="120">
        <f t="shared" si="148"/>
        <v>2.406435398884633</v>
      </c>
      <c r="IC47" s="120">
        <f t="shared" si="149"/>
        <v>3.760055310757239</v>
      </c>
      <c r="ID47" s="120">
        <f t="shared" si="150"/>
        <v>5.414479647490424</v>
      </c>
      <c r="IE47" s="120">
        <f t="shared" si="151"/>
        <v>7.369708409084188</v>
      </c>
      <c r="IF47" s="120">
        <f t="shared" si="152"/>
        <v>9.6257415955385319</v>
      </c>
      <c r="IG47" s="120">
        <f t="shared" si="153"/>
        <v>8.8651178183387742</v>
      </c>
      <c r="IH47" s="120">
        <f t="shared" si="154"/>
        <v>2.2162794545846936</v>
      </c>
      <c r="II47" s="120">
        <f t="shared" si="155"/>
        <v>0.98501309092653033</v>
      </c>
      <c r="IJ47" s="120">
        <f t="shared" si="156"/>
        <v>0.55406986364617339</v>
      </c>
      <c r="IK47" s="120">
        <f t="shared" si="157"/>
        <v>0.35460471273355093</v>
      </c>
      <c r="IL47" s="120">
        <f t="shared" si="158"/>
        <v>0.24625327273163258</v>
      </c>
      <c r="IM47" s="120">
        <f t="shared" si="159"/>
        <v>0.18092077180283211</v>
      </c>
      <c r="IN47" s="120">
        <f t="shared" si="160"/>
        <v>0.13851746591154335</v>
      </c>
      <c r="IO47" s="11"/>
      <c r="IP47" s="120">
        <f t="shared" si="161"/>
        <v>4.9866287728155605</v>
      </c>
      <c r="IQ47" s="120">
        <f t="shared" si="215"/>
        <v>1.3297676727508161</v>
      </c>
      <c r="IR47" s="120">
        <f t="shared" si="215"/>
        <v>0.66488383637540804</v>
      </c>
      <c r="IS47" s="120">
        <f t="shared" si="215"/>
        <v>0.39110813904435765</v>
      </c>
      <c r="IT47" s="120">
        <f t="shared" si="215"/>
        <v>0.25572455245207998</v>
      </c>
      <c r="IU47" s="120">
        <f t="shared" si="215"/>
        <v>0.17969833415551567</v>
      </c>
      <c r="IV47" s="120">
        <f t="shared" si="215"/>
        <v>0.13297676727508159</v>
      </c>
      <c r="IW47" s="120">
        <f t="shared" si="215"/>
        <v>0.102289820980832</v>
      </c>
      <c r="IX47" s="120">
        <v>1</v>
      </c>
      <c r="IY47" s="120">
        <v>1</v>
      </c>
      <c r="IZ47" s="120">
        <v>1</v>
      </c>
      <c r="JA47" s="120">
        <v>1</v>
      </c>
      <c r="JB47" s="120">
        <v>1</v>
      </c>
      <c r="JC47" s="120">
        <v>1</v>
      </c>
      <c r="JD47" s="120">
        <v>1</v>
      </c>
      <c r="JE47" s="120">
        <v>1</v>
      </c>
      <c r="JF47" s="120">
        <f t="shared" si="163"/>
        <v>0.60160884972115825</v>
      </c>
      <c r="JG47" s="120">
        <f t="shared" si="216"/>
        <v>1.2332981419283744</v>
      </c>
      <c r="JH47" s="120">
        <f t="shared" si="216"/>
        <v>2.0454700890519382</v>
      </c>
      <c r="JI47" s="120">
        <f t="shared" si="216"/>
        <v>3.1230577051701305</v>
      </c>
      <c r="JJ47" s="120">
        <f t="shared" si="216"/>
        <v>4.488927570996335</v>
      </c>
      <c r="JK47" s="120">
        <f t="shared" si="216"/>
        <v>6.1502310110007601</v>
      </c>
      <c r="JL47" s="120">
        <f t="shared" si="216"/>
        <v>8.1096872942412137</v>
      </c>
      <c r="JM47" s="120">
        <f t="shared" si="216"/>
        <v>10.368497136925038</v>
      </c>
      <c r="JN47" s="120">
        <f t="shared" si="165"/>
        <v>4.9866287728155605</v>
      </c>
      <c r="JO47" s="120">
        <f t="shared" si="166"/>
        <v>1.3297676727508161</v>
      </c>
      <c r="JP47" s="120">
        <f t="shared" si="167"/>
        <v>0.66488383637540804</v>
      </c>
      <c r="JQ47" s="120">
        <f t="shared" si="168"/>
        <v>0.39110813904435765</v>
      </c>
      <c r="JR47" s="120">
        <f t="shared" si="169"/>
        <v>0.25572455245207998</v>
      </c>
      <c r="JS47" s="120">
        <f t="shared" si="170"/>
        <v>0.17969833415551567</v>
      </c>
      <c r="JT47" s="120">
        <f t="shared" si="171"/>
        <v>0.13297676727508159</v>
      </c>
      <c r="JU47" s="120">
        <f t="shared" si="172"/>
        <v>0.102289820980832</v>
      </c>
      <c r="JW47" s="120">
        <f t="shared" si="173"/>
        <v>26.595353455016319</v>
      </c>
      <c r="JX47" s="120">
        <f t="shared" si="217"/>
        <v>7.0920942546710188</v>
      </c>
      <c r="JY47" s="120">
        <f t="shared" si="217"/>
        <v>3.5460471273355094</v>
      </c>
      <c r="JZ47" s="120">
        <f t="shared" si="217"/>
        <v>2.0859100749032407</v>
      </c>
      <c r="KA47" s="120">
        <f t="shared" si="217"/>
        <v>1.3638642797444267</v>
      </c>
      <c r="KB47" s="120">
        <f t="shared" si="217"/>
        <v>0.95839111549608358</v>
      </c>
      <c r="KC47" s="120">
        <f t="shared" si="217"/>
        <v>0.70920942546710186</v>
      </c>
      <c r="KD47" s="120">
        <f t="shared" si="217"/>
        <v>0.54554571189777068</v>
      </c>
      <c r="KE47" s="120">
        <f t="shared" si="218"/>
        <v>1.3333333333333333</v>
      </c>
      <c r="KF47" s="120">
        <f t="shared" si="218"/>
        <v>1.3333333333333333</v>
      </c>
      <c r="KG47" s="120">
        <f t="shared" si="218"/>
        <v>1.3333333333333333</v>
      </c>
      <c r="KH47" s="120">
        <f t="shared" si="218"/>
        <v>1.3333333333333333</v>
      </c>
      <c r="KI47" s="120">
        <f t="shared" si="218"/>
        <v>1.3333333333333333</v>
      </c>
      <c r="KJ47" s="120">
        <f t="shared" si="218"/>
        <v>1.3333333333333333</v>
      </c>
      <c r="KK47" s="120">
        <f t="shared" si="218"/>
        <v>1.3333333333333333</v>
      </c>
      <c r="KL47" s="120">
        <f t="shared" si="218"/>
        <v>1.3333333333333333</v>
      </c>
      <c r="KM47" s="120">
        <f t="shared" si="176"/>
        <v>0.60160884972115825</v>
      </c>
      <c r="KN47" s="120">
        <f t="shared" si="219"/>
        <v>1.2332981419283744</v>
      </c>
      <c r="KO47" s="120">
        <f t="shared" si="219"/>
        <v>2.0454700890519382</v>
      </c>
      <c r="KP47" s="120">
        <f t="shared" si="219"/>
        <v>3.1230577051701305</v>
      </c>
      <c r="KQ47" s="120">
        <f t="shared" si="219"/>
        <v>4.488927570996335</v>
      </c>
      <c r="KR47" s="120">
        <f t="shared" si="219"/>
        <v>6.1502310110007601</v>
      </c>
      <c r="KS47" s="120">
        <f t="shared" si="219"/>
        <v>8.1096872942412137</v>
      </c>
      <c r="KT47" s="120">
        <f t="shared" si="219"/>
        <v>10.368497136925038</v>
      </c>
      <c r="KU47" s="120">
        <f t="shared" si="178"/>
        <v>6.6488383637540798</v>
      </c>
      <c r="KV47" s="120">
        <f t="shared" si="179"/>
        <v>1.7730235636677547</v>
      </c>
      <c r="KW47" s="120">
        <f t="shared" si="180"/>
        <v>0.88651178183387735</v>
      </c>
      <c r="KX47" s="120">
        <f t="shared" si="181"/>
        <v>0.52147751872581016</v>
      </c>
      <c r="KY47" s="120">
        <f t="shared" si="182"/>
        <v>0.34096606993610667</v>
      </c>
      <c r="KZ47" s="120">
        <f t="shared" si="183"/>
        <v>0.23959777887402089</v>
      </c>
      <c r="LA47" s="120">
        <f t="shared" si="184"/>
        <v>0.17730235636677547</v>
      </c>
      <c r="LB47" s="120">
        <f t="shared" si="185"/>
        <v>0.13638642797444267</v>
      </c>
      <c r="LD47" s="94">
        <v>2.5785341502012495</v>
      </c>
      <c r="LE47" s="18">
        <f t="shared" si="220"/>
        <v>7.3524759785573028</v>
      </c>
      <c r="LF47" s="18">
        <f t="shared" si="220"/>
        <v>5.8735830230339952</v>
      </c>
      <c r="LG47" s="18">
        <f t="shared" si="220"/>
        <v>4.897263527311698</v>
      </c>
      <c r="LH47" s="18">
        <f t="shared" si="220"/>
        <v>3.6011222933277187</v>
      </c>
      <c r="LI47" s="18">
        <f t="shared" si="220"/>
        <v>2.3086237991814009</v>
      </c>
      <c r="LJ47" s="18">
        <f t="shared" si="220"/>
        <v>1.2513650279967428</v>
      </c>
      <c r="LK47" s="18">
        <f t="shared" si="220"/>
        <v>1.0038912838941239</v>
      </c>
      <c r="LL47" s="18"/>
      <c r="LM47" s="94">
        <v>2.5785341502012495</v>
      </c>
      <c r="LN47" s="18">
        <v>4.141512174965432</v>
      </c>
      <c r="LO47" s="18">
        <v>3.7012397244064785</v>
      </c>
      <c r="LP47" s="18">
        <v>3.3442977207240987</v>
      </c>
      <c r="LQ47" s="18">
        <v>2.8058111905538543</v>
      </c>
      <c r="LR47" s="18">
        <v>2.0498280175522123</v>
      </c>
      <c r="LS47" s="18">
        <v>1.2351004145585343</v>
      </c>
      <c r="LT47" s="18">
        <v>1.0092913628152782</v>
      </c>
      <c r="LU47" s="18">
        <v>7.3524759785573028</v>
      </c>
      <c r="LV47" s="18">
        <v>5.8735830230339952</v>
      </c>
      <c r="LW47" s="18">
        <v>4.897263527311698</v>
      </c>
      <c r="LX47" s="18">
        <v>3.6011222933277187</v>
      </c>
      <c r="LY47" s="18">
        <v>2.3086237991814009</v>
      </c>
      <c r="LZ47" s="18">
        <v>1.2513650279967428</v>
      </c>
      <c r="MA47" s="18">
        <v>1.0038912838941239</v>
      </c>
      <c r="MB47" s="18">
        <v>4.6122579280636318</v>
      </c>
      <c r="MC47" s="18">
        <v>4.1605284676913667</v>
      </c>
      <c r="MD47" s="18">
        <v>3.6943559293601966</v>
      </c>
      <c r="ME47" s="18">
        <v>3.0212803560940351</v>
      </c>
      <c r="MF47" s="18">
        <v>2.1370662369942135</v>
      </c>
      <c r="MG47" s="18">
        <v>1.24381194571482</v>
      </c>
      <c r="MH47" s="18">
        <v>1.0017320804499221</v>
      </c>
      <c r="MI47" s="18">
        <v>7.938170028106911</v>
      </c>
      <c r="MJ47" s="18">
        <v>6.2552479897773399</v>
      </c>
      <c r="MK47" s="18">
        <v>5.1641727600828622</v>
      </c>
      <c r="ML47" s="18">
        <v>3.7396509240309057</v>
      </c>
      <c r="MM47" s="18">
        <v>2.3415828786360606</v>
      </c>
      <c r="MN47" s="18">
        <v>1.2499717303965299</v>
      </c>
      <c r="MO47" s="18">
        <v>1.0000126254249304</v>
      </c>
      <c r="MP47" s="120"/>
      <c r="MQ47" s="120"/>
      <c r="MR47" s="120"/>
      <c r="MS47" s="120"/>
    </row>
    <row r="48" spans="1:357" s="4" customFormat="1" ht="13.8" x14ac:dyDescent="0.3">
      <c r="A48" s="5"/>
      <c r="B48" s="5"/>
      <c r="C48" s="5"/>
      <c r="D48" s="5"/>
      <c r="E48" s="5"/>
      <c r="F48" s="5"/>
      <c r="G48" s="5"/>
      <c r="I48" s="5"/>
      <c r="J48" s="5"/>
      <c r="K48" s="5"/>
      <c r="M48" s="6"/>
      <c r="N48" s="6"/>
      <c r="O48" s="6"/>
      <c r="P48" s="6"/>
      <c r="Q48" s="6"/>
      <c r="R48" s="6"/>
      <c r="S48" s="7"/>
      <c r="T48" s="6"/>
      <c r="W48" s="5"/>
      <c r="X48" s="127">
        <f t="shared" si="201"/>
        <v>27.590315407153373</v>
      </c>
      <c r="Y48" s="127">
        <v>10</v>
      </c>
      <c r="Z48" s="39">
        <f t="shared" si="2"/>
        <v>0.02</v>
      </c>
      <c r="AA48" s="39">
        <f t="shared" si="3"/>
        <v>10000000</v>
      </c>
      <c r="AB48" s="39">
        <f t="shared" si="4"/>
        <v>10000000</v>
      </c>
      <c r="AC48" s="98">
        <f t="shared" si="5"/>
        <v>3500000</v>
      </c>
      <c r="AD48" s="41">
        <f t="shared" si="6"/>
        <v>0.33</v>
      </c>
      <c r="AE48" s="41">
        <f t="shared" si="7"/>
        <v>0.33</v>
      </c>
      <c r="AF48" s="40">
        <f t="shared" si="8"/>
        <v>1.4999999999999999E-2</v>
      </c>
      <c r="AG48" s="39">
        <f t="shared" si="9"/>
        <v>10000000</v>
      </c>
      <c r="AH48" s="39">
        <f t="shared" si="10"/>
        <v>10000000</v>
      </c>
      <c r="AI48" s="98">
        <f t="shared" si="11"/>
        <v>3500000</v>
      </c>
      <c r="AJ48" s="41">
        <f t="shared" si="12"/>
        <v>0.33</v>
      </c>
      <c r="AK48" s="41">
        <f t="shared" si="13"/>
        <v>0.33</v>
      </c>
      <c r="AL48" s="41">
        <f t="shared" si="14"/>
        <v>0.15</v>
      </c>
      <c r="AM48" s="39">
        <f t="shared" si="15"/>
        <v>16000</v>
      </c>
      <c r="AN48" s="39">
        <f t="shared" si="16"/>
        <v>10000</v>
      </c>
      <c r="AO48" s="39">
        <f t="shared" si="17"/>
        <v>10000</v>
      </c>
      <c r="AP48" s="41">
        <f t="shared" si="18"/>
        <v>0.03</v>
      </c>
      <c r="AQ48" s="41">
        <f t="shared" si="19"/>
        <v>0.03</v>
      </c>
      <c r="AR48" s="4">
        <f t="shared" si="20"/>
        <v>0.16750000000000001</v>
      </c>
      <c r="AS48" s="11">
        <f t="shared" si="21"/>
        <v>2.7590315407153372</v>
      </c>
      <c r="AT48" s="13">
        <f t="shared" si="22"/>
        <v>2698.7110633727179</v>
      </c>
      <c r="AU48" s="17">
        <f t="shared" si="187"/>
        <v>0.14240255159723011</v>
      </c>
      <c r="AV48" s="11">
        <f t="shared" si="23"/>
        <v>0.5714285714285714</v>
      </c>
      <c r="AW48" s="10">
        <f t="shared" si="24"/>
        <v>1</v>
      </c>
      <c r="AX48" s="10">
        <f t="shared" si="25"/>
        <v>0.8911</v>
      </c>
      <c r="AY48" s="10">
        <f t="shared" si="26"/>
        <v>224441.70126809561</v>
      </c>
      <c r="AZ48" s="10">
        <f t="shared" si="188"/>
        <v>1</v>
      </c>
      <c r="BA48" s="10">
        <f t="shared" si="27"/>
        <v>0.31188500000000002</v>
      </c>
      <c r="BB48" s="10">
        <f t="shared" si="28"/>
        <v>0.95377000000000001</v>
      </c>
      <c r="BC48" s="10">
        <f t="shared" si="29"/>
        <v>0.99909999999999999</v>
      </c>
      <c r="BD48" s="10">
        <f t="shared" si="30"/>
        <v>0.8911</v>
      </c>
      <c r="BE48" s="10">
        <f t="shared" si="31"/>
        <v>168331.27595107173</v>
      </c>
      <c r="BF48" s="10">
        <f t="shared" si="32"/>
        <v>1</v>
      </c>
      <c r="BG48" s="10">
        <f t="shared" si="33"/>
        <v>0.31188500000000002</v>
      </c>
      <c r="BH48" s="10">
        <f t="shared" si="34"/>
        <v>0.95377000000000001</v>
      </c>
      <c r="BI48" s="120">
        <f t="shared" si="189"/>
        <v>40.598693560864255</v>
      </c>
      <c r="BJ48" s="120">
        <f t="shared" si="221"/>
        <v>10.149673390216064</v>
      </c>
      <c r="BK48" s="120">
        <f t="shared" si="221"/>
        <v>4.5109659512071394</v>
      </c>
      <c r="BL48" s="120">
        <f t="shared" si="221"/>
        <v>2.537418347554016</v>
      </c>
      <c r="BM48" s="120">
        <f t="shared" si="221"/>
        <v>1.6239477424345703</v>
      </c>
      <c r="BN48" s="120">
        <f t="shared" si="221"/>
        <v>1.1277414878017848</v>
      </c>
      <c r="BO48" s="120">
        <f t="shared" si="221"/>
        <v>0.82854476654825016</v>
      </c>
      <c r="BP48" s="120">
        <f t="shared" si="221"/>
        <v>0.63435458688850399</v>
      </c>
      <c r="BQ48" s="120">
        <f t="shared" si="221"/>
        <v>1.3333333333333333</v>
      </c>
      <c r="BR48" s="120">
        <f t="shared" si="221"/>
        <v>1.3333333333333333</v>
      </c>
      <c r="BS48" s="120">
        <f t="shared" si="221"/>
        <v>1.3333333333333333</v>
      </c>
      <c r="BT48" s="120">
        <f t="shared" si="221"/>
        <v>1.3333333333333333</v>
      </c>
      <c r="BU48" s="120">
        <f t="shared" si="221"/>
        <v>1.3333333333333333</v>
      </c>
      <c r="BV48" s="120">
        <f t="shared" si="221"/>
        <v>1.3333333333333333</v>
      </c>
      <c r="BW48" s="120">
        <f t="shared" si="221"/>
        <v>1.3333333333333333</v>
      </c>
      <c r="BX48" s="120">
        <f t="shared" si="221"/>
        <v>1.3333333333333333</v>
      </c>
      <c r="BY48" s="120">
        <f t="shared" si="221"/>
        <v>0.13136711715458951</v>
      </c>
      <c r="BZ48" s="120">
        <f t="shared" si="221"/>
        <v>0.52546846861835805</v>
      </c>
      <c r="CA48" s="120">
        <f t="shared" si="221"/>
        <v>1.1823040543913055</v>
      </c>
      <c r="CB48" s="120">
        <f t="shared" si="221"/>
        <v>2.1018738744734322</v>
      </c>
      <c r="CC48" s="120">
        <f t="shared" si="221"/>
        <v>3.2841779288647377</v>
      </c>
      <c r="CD48" s="120">
        <f t="shared" si="221"/>
        <v>4.7292162175652219</v>
      </c>
      <c r="CE48" s="120">
        <f t="shared" si="221"/>
        <v>6.4369887405748862</v>
      </c>
      <c r="CF48" s="120">
        <f t="shared" si="221"/>
        <v>8.4074954978937289</v>
      </c>
      <c r="CG48" s="120">
        <f t="shared" si="190"/>
        <v>10.149673390216064</v>
      </c>
      <c r="CH48" s="120">
        <f t="shared" si="221"/>
        <v>2.537418347554016</v>
      </c>
      <c r="CI48" s="120">
        <f t="shared" si="190"/>
        <v>1.1277414878017848</v>
      </c>
      <c r="CJ48" s="120">
        <f t="shared" si="190"/>
        <v>0.63435458688850399</v>
      </c>
      <c r="CK48" s="120">
        <f t="shared" si="190"/>
        <v>0.40598693560864257</v>
      </c>
      <c r="CL48" s="120">
        <f t="shared" si="190"/>
        <v>0.28193537195044621</v>
      </c>
      <c r="CM48" s="120">
        <f t="shared" si="190"/>
        <v>0.20713619163706254</v>
      </c>
      <c r="CN48" s="120">
        <f t="shared" si="190"/>
        <v>0.158588646722126</v>
      </c>
      <c r="CO48" s="94">
        <f t="shared" si="37"/>
        <v>4.588185217155015</v>
      </c>
      <c r="CP48" s="94">
        <f t="shared" si="38"/>
        <v>5.1052008686200612</v>
      </c>
      <c r="CQ48" s="94">
        <f t="shared" si="39"/>
        <v>5.9668936210618053</v>
      </c>
      <c r="CR48" s="94">
        <f t="shared" si="40"/>
        <v>7.1732634744802457</v>
      </c>
      <c r="CS48" s="94">
        <f t="shared" si="41"/>
        <v>8.7243104288753841</v>
      </c>
      <c r="CT48" s="94">
        <f t="shared" si="42"/>
        <v>10.620034484247217</v>
      </c>
      <c r="CU48" s="94">
        <f t="shared" si="43"/>
        <v>12.860435640595751</v>
      </c>
      <c r="CV48" s="94">
        <f t="shared" si="44"/>
        <v>15.445513897920982</v>
      </c>
      <c r="CW48" s="94">
        <f t="shared" si="45"/>
        <v>4.588185217155015</v>
      </c>
      <c r="CX48" s="94">
        <f t="shared" si="46"/>
        <v>5.1052008686200612</v>
      </c>
      <c r="CY48" s="94">
        <f t="shared" si="47"/>
        <v>5.9668936210618053</v>
      </c>
      <c r="CZ48" s="94">
        <f t="shared" si="48"/>
        <v>7.1732634744802457</v>
      </c>
      <c r="DA48" s="94">
        <f t="shared" si="49"/>
        <v>8.7243104288753841</v>
      </c>
      <c r="DB48" s="94">
        <f t="shared" si="50"/>
        <v>10.620034484247217</v>
      </c>
      <c r="DC48" s="94">
        <f t="shared" si="51"/>
        <v>12.860435640595751</v>
      </c>
      <c r="DD48" s="94">
        <f t="shared" si="52"/>
        <v>15.445513897920982</v>
      </c>
      <c r="DE48" s="11">
        <f t="shared" si="53"/>
        <v>43.273447344685515</v>
      </c>
      <c r="DF48" s="11">
        <f t="shared" si="54"/>
        <v>13.218528525501089</v>
      </c>
      <c r="DG48" s="11">
        <f t="shared" si="55"/>
        <v>8.2366566722651111</v>
      </c>
      <c r="DH48" s="11">
        <f t="shared" si="56"/>
        <v>7.1826788886941149</v>
      </c>
      <c r="DI48" s="11">
        <f t="shared" si="57"/>
        <v>7.4515123379659745</v>
      </c>
      <c r="DJ48" s="11">
        <f t="shared" si="58"/>
        <v>8.4003443720336737</v>
      </c>
      <c r="DK48" s="11">
        <f t="shared" si="59"/>
        <v>9.8089201737898026</v>
      </c>
      <c r="DL48" s="11">
        <f t="shared" si="60"/>
        <v>11.5852367514489</v>
      </c>
      <c r="DM48" s="94">
        <f t="shared" si="61"/>
        <v>43.273447344685515</v>
      </c>
      <c r="DN48" s="94">
        <f t="shared" si="62"/>
        <v>13.218528525501089</v>
      </c>
      <c r="DO48" s="94">
        <f t="shared" si="63"/>
        <v>8.2366566722651111</v>
      </c>
      <c r="DP48" s="94">
        <f t="shared" si="64"/>
        <v>7.1826788886941149</v>
      </c>
      <c r="DQ48" s="94">
        <f t="shared" si="65"/>
        <v>7.4515123379659745</v>
      </c>
      <c r="DR48" s="94">
        <f t="shared" si="66"/>
        <v>8.4003443720336737</v>
      </c>
      <c r="DS48" s="94">
        <f t="shared" si="67"/>
        <v>9.8089201737898026</v>
      </c>
      <c r="DT48" s="94">
        <f t="shared" si="68"/>
        <v>11.5852367514489</v>
      </c>
      <c r="DU48" s="94">
        <f t="shared" si="69"/>
        <v>21.711248232751878</v>
      </c>
      <c r="DV48" s="94">
        <f t="shared" si="70"/>
        <v>9.2130104248567655</v>
      </c>
      <c r="DW48" s="94">
        <f t="shared" si="71"/>
        <v>7.1413156209280944</v>
      </c>
      <c r="DX48" s="94">
        <f t="shared" si="72"/>
        <v>6.7030224728893746</v>
      </c>
      <c r="DY48" s="94">
        <f t="shared" si="73"/>
        <v>6.81481596665758</v>
      </c>
      <c r="DZ48" s="94">
        <f t="shared" si="74"/>
        <v>7.2093846052511852</v>
      </c>
      <c r="EA48" s="94">
        <f t="shared" si="75"/>
        <v>7.7951361571588</v>
      </c>
      <c r="EB48" s="94">
        <f t="shared" si="76"/>
        <v>8.5338114849230777</v>
      </c>
      <c r="EC48" s="94">
        <f t="shared" si="77"/>
        <v>21.711248232751878</v>
      </c>
      <c r="ED48" s="94">
        <f t="shared" si="78"/>
        <v>9.2130104248567655</v>
      </c>
      <c r="EE48" s="94">
        <f t="shared" si="79"/>
        <v>7.1413156209280944</v>
      </c>
      <c r="EF48" s="94">
        <f t="shared" si="80"/>
        <v>6.7030224728893746</v>
      </c>
      <c r="EG48" s="94">
        <f t="shared" si="81"/>
        <v>6.81481596665758</v>
      </c>
      <c r="EH48" s="94">
        <f t="shared" si="82"/>
        <v>7.2093846052511852</v>
      </c>
      <c r="EI48" s="94">
        <f t="shared" si="83"/>
        <v>7.7951361571588</v>
      </c>
      <c r="EJ48" s="94">
        <f t="shared" si="84"/>
        <v>8.5338114849230777</v>
      </c>
      <c r="EK48" s="94">
        <f t="shared" si="85"/>
        <v>21.711248232751878</v>
      </c>
      <c r="EL48" s="94">
        <f t="shared" si="86"/>
        <v>9.2130104248567655</v>
      </c>
      <c r="EM48" s="94">
        <f t="shared" si="87"/>
        <v>7.1413156209280944</v>
      </c>
      <c r="EN48" s="94">
        <f t="shared" si="88"/>
        <v>6.7030224728893746</v>
      </c>
      <c r="EO48" s="94">
        <f t="shared" si="89"/>
        <v>6.81481596665758</v>
      </c>
      <c r="EP48" s="94">
        <f t="shared" si="90"/>
        <v>7.2093846052511852</v>
      </c>
      <c r="EQ48" s="94">
        <f t="shared" si="91"/>
        <v>7.7951361571588</v>
      </c>
      <c r="ER48" s="94">
        <f t="shared" si="92"/>
        <v>8.5338114849230777</v>
      </c>
      <c r="ES48" s="94">
        <f t="shared" si="93"/>
        <v>1</v>
      </c>
      <c r="ET48" s="94">
        <f t="shared" si="94"/>
        <v>1</v>
      </c>
      <c r="EU48" s="94">
        <f t="shared" si="95"/>
        <v>1</v>
      </c>
      <c r="EV48" s="94">
        <f t="shared" si="96"/>
        <v>1</v>
      </c>
      <c r="EW48" s="94">
        <f t="shared" si="97"/>
        <v>1</v>
      </c>
      <c r="EX48" s="94">
        <f t="shared" si="98"/>
        <v>1</v>
      </c>
      <c r="EY48" s="94">
        <f t="shared" si="99"/>
        <v>1</v>
      </c>
      <c r="EZ48" s="94">
        <f t="shared" si="100"/>
        <v>1</v>
      </c>
      <c r="FA48" s="94">
        <f t="shared" si="101"/>
        <v>1</v>
      </c>
      <c r="FB48" s="94">
        <f t="shared" si="102"/>
        <v>1</v>
      </c>
      <c r="FC48" s="94">
        <f t="shared" si="103"/>
        <v>1</v>
      </c>
      <c r="FD48" s="94">
        <f t="shared" si="104"/>
        <v>1</v>
      </c>
      <c r="FE48" s="94">
        <f t="shared" si="105"/>
        <v>1</v>
      </c>
      <c r="FF48" s="94">
        <f t="shared" si="106"/>
        <v>1</v>
      </c>
      <c r="FG48" s="94">
        <f t="shared" si="107"/>
        <v>1</v>
      </c>
      <c r="FH48" s="94">
        <f t="shared" si="108"/>
        <v>1</v>
      </c>
      <c r="FI48" s="94">
        <f t="shared" si="109"/>
        <v>1</v>
      </c>
      <c r="FJ48" s="94">
        <f t="shared" si="110"/>
        <v>1</v>
      </c>
      <c r="FK48" s="94">
        <f t="shared" si="111"/>
        <v>1</v>
      </c>
      <c r="FL48" s="94">
        <f t="shared" si="112"/>
        <v>1</v>
      </c>
      <c r="FM48" s="94">
        <f t="shared" si="113"/>
        <v>1</v>
      </c>
      <c r="FN48" s="94">
        <f t="shared" si="114"/>
        <v>1</v>
      </c>
      <c r="FO48" s="94">
        <f t="shared" si="115"/>
        <v>1</v>
      </c>
      <c r="FP48" s="94">
        <f t="shared" si="116"/>
        <v>1</v>
      </c>
      <c r="FQ48" s="114">
        <f t="shared" si="117"/>
        <v>27.505452863803811</v>
      </c>
      <c r="FR48" s="114">
        <f t="shared" si="118"/>
        <v>8.356850381686348</v>
      </c>
      <c r="FS48" s="114">
        <f t="shared" si="119"/>
        <v>5.1338581747080205</v>
      </c>
      <c r="FT48" s="114">
        <f t="shared" si="120"/>
        <v>4.3125814682541117</v>
      </c>
      <c r="FU48" s="114">
        <f t="shared" si="121"/>
        <v>4.1863442882900994</v>
      </c>
      <c r="FV48" s="114">
        <f t="shared" si="122"/>
        <v>4.3117638582827</v>
      </c>
      <c r="FW48" s="114">
        <f t="shared" si="123"/>
        <v>4.5285857989405471</v>
      </c>
      <c r="FX48" s="114">
        <f t="shared" si="124"/>
        <v>4.7692362533666737</v>
      </c>
      <c r="FY48" s="89"/>
      <c r="FZ48" s="89">
        <f t="shared" si="125"/>
        <v>4.1863442882900994</v>
      </c>
      <c r="GB48" s="120">
        <f t="shared" si="212"/>
        <v>7.6122550426620474</v>
      </c>
      <c r="GC48" s="120">
        <f t="shared" si="212"/>
        <v>1.9030637606655119</v>
      </c>
      <c r="GD48" s="120">
        <f t="shared" si="212"/>
        <v>0.84580611585133869</v>
      </c>
      <c r="GE48" s="120">
        <f t="shared" si="212"/>
        <v>0.47576594016637797</v>
      </c>
      <c r="GF48" s="120">
        <f t="shared" si="212"/>
        <v>0.30449020170648189</v>
      </c>
      <c r="GG48" s="120">
        <f t="shared" si="212"/>
        <v>0.21145152896283467</v>
      </c>
      <c r="GH48" s="120">
        <f t="shared" si="212"/>
        <v>0.1553521437277969</v>
      </c>
      <c r="GI48" s="120">
        <f t="shared" si="212"/>
        <v>0.11894148504159449</v>
      </c>
      <c r="GJ48" s="120">
        <v>1</v>
      </c>
      <c r="GK48" s="120">
        <v>1</v>
      </c>
      <c r="GL48" s="120">
        <v>1</v>
      </c>
      <c r="GM48" s="120">
        <v>1</v>
      </c>
      <c r="GN48" s="120">
        <v>1</v>
      </c>
      <c r="GO48" s="120">
        <v>1</v>
      </c>
      <c r="GP48" s="120">
        <v>1</v>
      </c>
      <c r="GQ48" s="120">
        <v>1</v>
      </c>
      <c r="GR48" s="120">
        <f t="shared" si="127"/>
        <v>0.13136711715458951</v>
      </c>
      <c r="GS48" s="120">
        <f t="shared" si="128"/>
        <v>0.52546846861835805</v>
      </c>
      <c r="GT48" s="120">
        <f t="shared" si="129"/>
        <v>1.1823040543913055</v>
      </c>
      <c r="GU48" s="120">
        <f t="shared" si="130"/>
        <v>2.1018738744734322</v>
      </c>
      <c r="GV48" s="120">
        <f t="shared" si="131"/>
        <v>3.2841779288647377</v>
      </c>
      <c r="GW48" s="120">
        <f t="shared" si="132"/>
        <v>4.7292162175652219</v>
      </c>
      <c r="GX48" s="120">
        <f t="shared" si="133"/>
        <v>6.4369887405748862</v>
      </c>
      <c r="GY48" s="120">
        <f t="shared" si="134"/>
        <v>8.4074954978937289</v>
      </c>
      <c r="GZ48" s="120">
        <f t="shared" si="135"/>
        <v>7.6122550426620474</v>
      </c>
      <c r="HA48" s="120">
        <f t="shared" si="136"/>
        <v>1.9030637606655119</v>
      </c>
      <c r="HB48" s="120">
        <f t="shared" si="137"/>
        <v>0.84580611585133869</v>
      </c>
      <c r="HC48" s="120">
        <f t="shared" si="138"/>
        <v>0.47576594016637797</v>
      </c>
      <c r="HD48" s="120">
        <f t="shared" si="139"/>
        <v>0.30449020170648189</v>
      </c>
      <c r="HE48" s="120">
        <f t="shared" si="140"/>
        <v>0.21145152896283467</v>
      </c>
      <c r="HF48" s="120">
        <f t="shared" si="141"/>
        <v>0.1553521437277969</v>
      </c>
      <c r="HG48" s="120">
        <f t="shared" si="142"/>
        <v>0.11894148504159449</v>
      </c>
      <c r="HI48" s="120">
        <f t="shared" si="213"/>
        <v>40.598693560864255</v>
      </c>
      <c r="HJ48" s="120">
        <f t="shared" si="213"/>
        <v>10.149673390216064</v>
      </c>
      <c r="HK48" s="120">
        <f t="shared" si="213"/>
        <v>4.5109659512071394</v>
      </c>
      <c r="HL48" s="120">
        <f t="shared" si="213"/>
        <v>2.537418347554016</v>
      </c>
      <c r="HM48" s="120">
        <f t="shared" si="213"/>
        <v>1.6239477424345703</v>
      </c>
      <c r="HN48" s="120">
        <f t="shared" si="213"/>
        <v>1.1277414878017848</v>
      </c>
      <c r="HO48" s="120">
        <f t="shared" si="213"/>
        <v>0.82854476654825016</v>
      </c>
      <c r="HP48" s="120">
        <f t="shared" si="213"/>
        <v>0.63435458688850399</v>
      </c>
      <c r="HQ48" s="120">
        <f t="shared" si="214"/>
        <v>1.3333333333333333</v>
      </c>
      <c r="HR48" s="120">
        <f t="shared" si="214"/>
        <v>1.3333333333333333</v>
      </c>
      <c r="HS48" s="120">
        <f t="shared" si="214"/>
        <v>1.3333333333333333</v>
      </c>
      <c r="HT48" s="120">
        <f t="shared" si="214"/>
        <v>1.3333333333333333</v>
      </c>
      <c r="HU48" s="120">
        <f t="shared" si="214"/>
        <v>1.3333333333333333</v>
      </c>
      <c r="HV48" s="120">
        <f t="shared" si="214"/>
        <v>1.3333333333333333</v>
      </c>
      <c r="HW48" s="120">
        <f t="shared" si="214"/>
        <v>1.3333333333333333</v>
      </c>
      <c r="HX48" s="120">
        <f t="shared" si="214"/>
        <v>1.3333333333333333</v>
      </c>
      <c r="HY48" s="120">
        <f t="shared" si="145"/>
        <v>0.13136711715458951</v>
      </c>
      <c r="HZ48" s="120">
        <f t="shared" si="146"/>
        <v>0.52546846861835805</v>
      </c>
      <c r="IA48" s="120">
        <f t="shared" si="147"/>
        <v>1.1823040543913055</v>
      </c>
      <c r="IB48" s="120">
        <f t="shared" si="148"/>
        <v>2.1018738744734322</v>
      </c>
      <c r="IC48" s="120">
        <f t="shared" si="149"/>
        <v>3.2841779288647377</v>
      </c>
      <c r="ID48" s="120">
        <f t="shared" si="150"/>
        <v>4.7292162175652219</v>
      </c>
      <c r="IE48" s="120">
        <f t="shared" si="151"/>
        <v>6.4369887405748862</v>
      </c>
      <c r="IF48" s="120">
        <f t="shared" si="152"/>
        <v>8.4074954978937289</v>
      </c>
      <c r="IG48" s="120">
        <f t="shared" si="153"/>
        <v>10.149673390216064</v>
      </c>
      <c r="IH48" s="120">
        <f t="shared" si="154"/>
        <v>2.537418347554016</v>
      </c>
      <c r="II48" s="120">
        <f t="shared" si="155"/>
        <v>1.1277414878017848</v>
      </c>
      <c r="IJ48" s="120">
        <f t="shared" si="156"/>
        <v>0.63435458688850399</v>
      </c>
      <c r="IK48" s="120">
        <f t="shared" si="157"/>
        <v>0.40598693560864257</v>
      </c>
      <c r="IL48" s="120">
        <f t="shared" si="158"/>
        <v>0.28193537195044621</v>
      </c>
      <c r="IM48" s="120">
        <f t="shared" si="159"/>
        <v>0.20713619163706254</v>
      </c>
      <c r="IN48" s="120">
        <f t="shared" si="160"/>
        <v>0.158588646722126</v>
      </c>
      <c r="IO48" s="11"/>
      <c r="IP48" s="120">
        <f t="shared" si="161"/>
        <v>5.709191281996536</v>
      </c>
      <c r="IQ48" s="120">
        <f t="shared" si="215"/>
        <v>1.5224510085324097</v>
      </c>
      <c r="IR48" s="120">
        <f t="shared" si="215"/>
        <v>0.76122550426620483</v>
      </c>
      <c r="IS48" s="120">
        <f t="shared" si="215"/>
        <v>0.44777970839188519</v>
      </c>
      <c r="IT48" s="120">
        <f t="shared" si="215"/>
        <v>0.29277904010238648</v>
      </c>
      <c r="IU48" s="120">
        <f t="shared" si="215"/>
        <v>0.20573662277464994</v>
      </c>
      <c r="IV48" s="120">
        <f t="shared" si="215"/>
        <v>0.15224510085324094</v>
      </c>
      <c r="IW48" s="120">
        <f t="shared" si="215"/>
        <v>0.11711161604095457</v>
      </c>
      <c r="IX48" s="120">
        <v>1</v>
      </c>
      <c r="IY48" s="120">
        <v>1</v>
      </c>
      <c r="IZ48" s="120">
        <v>1</v>
      </c>
      <c r="JA48" s="120">
        <v>1</v>
      </c>
      <c r="JB48" s="120">
        <v>1</v>
      </c>
      <c r="JC48" s="120">
        <v>1</v>
      </c>
      <c r="JD48" s="120">
        <v>1</v>
      </c>
      <c r="JE48" s="120">
        <v>1</v>
      </c>
      <c r="JF48" s="120">
        <f t="shared" si="163"/>
        <v>0.52546846861835805</v>
      </c>
      <c r="JG48" s="120">
        <f t="shared" si="216"/>
        <v>1.077210360667634</v>
      </c>
      <c r="JH48" s="120">
        <f t="shared" si="216"/>
        <v>1.7865927933024173</v>
      </c>
      <c r="JI48" s="120">
        <f t="shared" si="216"/>
        <v>2.7277995503276529</v>
      </c>
      <c r="JJ48" s="120">
        <f t="shared" si="216"/>
        <v>3.9208031889215946</v>
      </c>
      <c r="JK48" s="120">
        <f t="shared" si="216"/>
        <v>5.3718499528349719</v>
      </c>
      <c r="JL48" s="120">
        <f t="shared" si="216"/>
        <v>7.0833149569754665</v>
      </c>
      <c r="JM48" s="120">
        <f t="shared" si="216"/>
        <v>9.0562469533802403</v>
      </c>
      <c r="JN48" s="120">
        <f t="shared" si="165"/>
        <v>5.709191281996536</v>
      </c>
      <c r="JO48" s="120">
        <f t="shared" si="166"/>
        <v>1.5224510085324097</v>
      </c>
      <c r="JP48" s="120">
        <f t="shared" si="167"/>
        <v>0.76122550426620483</v>
      </c>
      <c r="JQ48" s="120">
        <f t="shared" si="168"/>
        <v>0.44777970839188519</v>
      </c>
      <c r="JR48" s="120">
        <f t="shared" si="169"/>
        <v>0.29277904010238648</v>
      </c>
      <c r="JS48" s="120">
        <f t="shared" si="170"/>
        <v>0.20573662277464994</v>
      </c>
      <c r="JT48" s="120">
        <f t="shared" si="171"/>
        <v>0.15224510085324094</v>
      </c>
      <c r="JU48" s="120">
        <f t="shared" si="172"/>
        <v>0.11711161604095457</v>
      </c>
      <c r="JW48" s="120">
        <f t="shared" si="173"/>
        <v>30.44902017064819</v>
      </c>
      <c r="JX48" s="120">
        <f t="shared" si="217"/>
        <v>8.1197387121728504</v>
      </c>
      <c r="JY48" s="120">
        <f t="shared" si="217"/>
        <v>4.0598693560864252</v>
      </c>
      <c r="JZ48" s="120">
        <f t="shared" si="217"/>
        <v>2.388158444756721</v>
      </c>
      <c r="KA48" s="120">
        <f t="shared" si="217"/>
        <v>1.5614882138793944</v>
      </c>
      <c r="KB48" s="120">
        <f t="shared" si="217"/>
        <v>1.0972619881314662</v>
      </c>
      <c r="KC48" s="120">
        <f t="shared" si="217"/>
        <v>0.81197387121728515</v>
      </c>
      <c r="KD48" s="120">
        <f t="shared" si="217"/>
        <v>0.62459528555175781</v>
      </c>
      <c r="KE48" s="120">
        <f t="shared" si="218"/>
        <v>1.3333333333333333</v>
      </c>
      <c r="KF48" s="120">
        <f t="shared" si="218"/>
        <v>1.3333333333333333</v>
      </c>
      <c r="KG48" s="120">
        <f t="shared" si="218"/>
        <v>1.3333333333333333</v>
      </c>
      <c r="KH48" s="120">
        <f t="shared" si="218"/>
        <v>1.3333333333333333</v>
      </c>
      <c r="KI48" s="120">
        <f t="shared" si="218"/>
        <v>1.3333333333333333</v>
      </c>
      <c r="KJ48" s="120">
        <f t="shared" si="218"/>
        <v>1.3333333333333333</v>
      </c>
      <c r="KK48" s="120">
        <f t="shared" si="218"/>
        <v>1.3333333333333333</v>
      </c>
      <c r="KL48" s="120">
        <f t="shared" si="218"/>
        <v>1.3333333333333333</v>
      </c>
      <c r="KM48" s="120">
        <f t="shared" si="176"/>
        <v>0.52546846861835805</v>
      </c>
      <c r="KN48" s="120">
        <f t="shared" si="219"/>
        <v>1.077210360667634</v>
      </c>
      <c r="KO48" s="120">
        <f t="shared" si="219"/>
        <v>1.7865927933024173</v>
      </c>
      <c r="KP48" s="120">
        <f t="shared" si="219"/>
        <v>2.7277995503276529</v>
      </c>
      <c r="KQ48" s="120">
        <f t="shared" si="219"/>
        <v>3.9208031889215946</v>
      </c>
      <c r="KR48" s="120">
        <f t="shared" si="219"/>
        <v>5.3718499528349719</v>
      </c>
      <c r="KS48" s="120">
        <f t="shared" si="219"/>
        <v>7.0833149569754665</v>
      </c>
      <c r="KT48" s="120">
        <f t="shared" si="219"/>
        <v>9.0562469533802403</v>
      </c>
      <c r="KU48" s="120">
        <f t="shared" si="178"/>
        <v>7.6122550426620474</v>
      </c>
      <c r="KV48" s="120">
        <f t="shared" si="179"/>
        <v>2.0299346780432126</v>
      </c>
      <c r="KW48" s="120">
        <f t="shared" si="180"/>
        <v>1.0149673390216063</v>
      </c>
      <c r="KX48" s="120">
        <f t="shared" si="181"/>
        <v>0.59703961118918025</v>
      </c>
      <c r="KY48" s="120">
        <f t="shared" si="182"/>
        <v>0.3903720534698486</v>
      </c>
      <c r="KZ48" s="120">
        <f t="shared" si="183"/>
        <v>0.27431549703286656</v>
      </c>
      <c r="LA48" s="120">
        <f t="shared" si="184"/>
        <v>0.20299346780432129</v>
      </c>
      <c r="LB48" s="120">
        <f t="shared" si="185"/>
        <v>0.15614882138793945</v>
      </c>
      <c r="LD48" s="94">
        <v>2.7590315407153372</v>
      </c>
      <c r="LE48" s="18">
        <f t="shared" si="220"/>
        <v>7.3691875507641385</v>
      </c>
      <c r="LF48" s="18">
        <f t="shared" si="220"/>
        <v>5.9328657551999253</v>
      </c>
      <c r="LG48" s="18">
        <f t="shared" si="220"/>
        <v>4.8807515614500385</v>
      </c>
      <c r="LH48" s="18">
        <f t="shared" si="220"/>
        <v>3.6030335634115747</v>
      </c>
      <c r="LI48" s="18">
        <f t="shared" si="220"/>
        <v>2.3081466665131858</v>
      </c>
      <c r="LJ48" s="18">
        <f t="shared" si="220"/>
        <v>1.2513650279967428</v>
      </c>
      <c r="LK48" s="18">
        <f t="shared" si="220"/>
        <v>1.0038912838941239</v>
      </c>
      <c r="LL48" s="18"/>
      <c r="LM48" s="94">
        <v>2.7590315407153372</v>
      </c>
      <c r="LN48" s="18">
        <v>4.0773281685275009</v>
      </c>
      <c r="LO48" s="18">
        <v>3.6722189416163307</v>
      </c>
      <c r="LP48" s="18">
        <v>3.3391301331011358</v>
      </c>
      <c r="LQ48" s="18">
        <v>2.828552514263118</v>
      </c>
      <c r="LR48" s="18">
        <v>2.0527474795751077</v>
      </c>
      <c r="LS48" s="18">
        <v>1.2352409846749517</v>
      </c>
      <c r="LT48" s="18">
        <v>1.0118741834554275</v>
      </c>
      <c r="LU48" s="18">
        <v>7.3691875507641385</v>
      </c>
      <c r="LV48" s="18">
        <v>5.9328657551999253</v>
      </c>
      <c r="LW48" s="18">
        <v>4.8807515614500385</v>
      </c>
      <c r="LX48" s="18">
        <v>3.6030335634115747</v>
      </c>
      <c r="LY48" s="18">
        <v>2.3081466665131858</v>
      </c>
      <c r="LZ48" s="18">
        <v>1.2513650279967428</v>
      </c>
      <c r="MA48" s="18">
        <v>1.0038912838941239</v>
      </c>
      <c r="MB48" s="18">
        <v>4.5967287587089549</v>
      </c>
      <c r="MC48" s="18">
        <v>4.0631861530332349</v>
      </c>
      <c r="MD48" s="18">
        <v>3.639353878448587</v>
      </c>
      <c r="ME48" s="18">
        <v>3.0141697291752831</v>
      </c>
      <c r="MF48" s="18">
        <v>2.1305738859713572</v>
      </c>
      <c r="MG48" s="18">
        <v>1.24381194571482</v>
      </c>
      <c r="MH48" s="18">
        <v>1.0017320804499221</v>
      </c>
      <c r="MI48" s="18">
        <v>7.845422895766303</v>
      </c>
      <c r="MJ48" s="18">
        <v>6.2495296271928016</v>
      </c>
      <c r="MK48" s="18">
        <v>5.1207952457804975</v>
      </c>
      <c r="ML48" s="18">
        <v>3.7322498201483394</v>
      </c>
      <c r="MM48" s="18">
        <v>2.3383195009265152</v>
      </c>
      <c r="MN48" s="18">
        <v>1.2499717303965299</v>
      </c>
      <c r="MO48" s="18">
        <v>1.0000126254249304</v>
      </c>
      <c r="MP48" s="120"/>
      <c r="MQ48" s="120"/>
      <c r="MR48" s="120"/>
      <c r="MS48" s="120"/>
    </row>
    <row r="49" spans="1:357" ht="13.8" x14ac:dyDescent="0.3">
      <c r="A49" s="5"/>
      <c r="B49" s="5"/>
      <c r="C49" s="5"/>
      <c r="D49" s="5"/>
      <c r="E49" s="5"/>
      <c r="F49" s="5"/>
      <c r="G49" s="5"/>
      <c r="H49" s="4"/>
      <c r="I49" s="5"/>
      <c r="J49" s="5"/>
      <c r="K49" s="5"/>
      <c r="U49" s="4"/>
      <c r="X49" s="127">
        <f t="shared" si="201"/>
        <v>29.521637485654111</v>
      </c>
      <c r="Y49" s="127">
        <v>10</v>
      </c>
      <c r="Z49" s="39">
        <f t="shared" si="2"/>
        <v>0.02</v>
      </c>
      <c r="AA49" s="39">
        <f t="shared" si="3"/>
        <v>10000000</v>
      </c>
      <c r="AB49" s="39">
        <f t="shared" si="4"/>
        <v>10000000</v>
      </c>
      <c r="AC49" s="98">
        <f t="shared" si="5"/>
        <v>3500000</v>
      </c>
      <c r="AD49" s="41">
        <f t="shared" si="6"/>
        <v>0.33</v>
      </c>
      <c r="AE49" s="41">
        <f t="shared" si="7"/>
        <v>0.33</v>
      </c>
      <c r="AF49" s="40">
        <f t="shared" si="8"/>
        <v>1.4999999999999999E-2</v>
      </c>
      <c r="AG49" s="39">
        <f t="shared" si="9"/>
        <v>10000000</v>
      </c>
      <c r="AH49" s="39">
        <f t="shared" si="10"/>
        <v>10000000</v>
      </c>
      <c r="AI49" s="98">
        <f t="shared" si="11"/>
        <v>3500000</v>
      </c>
      <c r="AJ49" s="41">
        <f t="shared" si="12"/>
        <v>0.33</v>
      </c>
      <c r="AK49" s="41">
        <f t="shared" si="13"/>
        <v>0.33</v>
      </c>
      <c r="AL49" s="41">
        <f t="shared" si="14"/>
        <v>0.15</v>
      </c>
      <c r="AM49" s="39">
        <f t="shared" si="15"/>
        <v>16000</v>
      </c>
      <c r="AN49" s="39">
        <f t="shared" si="16"/>
        <v>10000</v>
      </c>
      <c r="AO49" s="39">
        <f t="shared" si="17"/>
        <v>10000</v>
      </c>
      <c r="AP49" s="41">
        <f t="shared" si="18"/>
        <v>0.03</v>
      </c>
      <c r="AQ49" s="41">
        <f t="shared" si="19"/>
        <v>0.03</v>
      </c>
      <c r="AR49" s="4">
        <f t="shared" si="20"/>
        <v>0.16750000000000001</v>
      </c>
      <c r="AS49" s="11">
        <f t="shared" si="21"/>
        <v>2.9521637485654111</v>
      </c>
      <c r="AT49" s="13">
        <f t="shared" si="22"/>
        <v>2698.7110633727179</v>
      </c>
      <c r="AU49" s="17">
        <f t="shared" si="187"/>
        <v>0.14240255159723011</v>
      </c>
      <c r="AV49" s="11">
        <f t="shared" si="23"/>
        <v>0.5714285714285714</v>
      </c>
      <c r="AW49" s="10">
        <f t="shared" si="24"/>
        <v>1</v>
      </c>
      <c r="AX49" s="10">
        <f t="shared" si="25"/>
        <v>0.8911</v>
      </c>
      <c r="AY49" s="10">
        <f t="shared" si="26"/>
        <v>224441.70126809561</v>
      </c>
      <c r="AZ49" s="10">
        <f t="shared" si="188"/>
        <v>1</v>
      </c>
      <c r="BA49" s="10">
        <f t="shared" si="27"/>
        <v>0.31188500000000002</v>
      </c>
      <c r="BB49" s="10">
        <f t="shared" si="28"/>
        <v>0.95377000000000001</v>
      </c>
      <c r="BC49" s="10">
        <f t="shared" si="29"/>
        <v>0.99909999999999999</v>
      </c>
      <c r="BD49" s="10">
        <f t="shared" si="30"/>
        <v>0.8911</v>
      </c>
      <c r="BE49" s="10">
        <f t="shared" si="31"/>
        <v>168331.27595107173</v>
      </c>
      <c r="BF49" s="10">
        <f t="shared" si="32"/>
        <v>1</v>
      </c>
      <c r="BG49" s="10">
        <f t="shared" si="33"/>
        <v>0.31188500000000002</v>
      </c>
      <c r="BH49" s="10">
        <f t="shared" si="34"/>
        <v>0.95377000000000001</v>
      </c>
      <c r="BI49" s="120">
        <f t="shared" si="189"/>
        <v>46.481444257833495</v>
      </c>
      <c r="BJ49" s="120">
        <f t="shared" si="221"/>
        <v>11.620361064458374</v>
      </c>
      <c r="BK49" s="120">
        <f t="shared" si="221"/>
        <v>5.164604917537055</v>
      </c>
      <c r="BL49" s="120">
        <f t="shared" si="221"/>
        <v>2.9050902661145934</v>
      </c>
      <c r="BM49" s="120">
        <f t="shared" si="221"/>
        <v>1.8592577703133397</v>
      </c>
      <c r="BN49" s="120">
        <f t="shared" si="221"/>
        <v>1.2911512293842637</v>
      </c>
      <c r="BO49" s="120">
        <f t="shared" si="221"/>
        <v>0.9486009032210917</v>
      </c>
      <c r="BP49" s="120">
        <f t="shared" si="221"/>
        <v>0.72627256652864836</v>
      </c>
      <c r="BQ49" s="120">
        <f t="shared" si="221"/>
        <v>1.3333333333333333</v>
      </c>
      <c r="BR49" s="120">
        <f t="shared" si="221"/>
        <v>1.3333333333333333</v>
      </c>
      <c r="BS49" s="120">
        <f t="shared" si="221"/>
        <v>1.3333333333333333</v>
      </c>
      <c r="BT49" s="120">
        <f t="shared" si="221"/>
        <v>1.3333333333333333</v>
      </c>
      <c r="BU49" s="120">
        <f t="shared" si="221"/>
        <v>1.3333333333333333</v>
      </c>
      <c r="BV49" s="120">
        <f t="shared" si="221"/>
        <v>1.3333333333333333</v>
      </c>
      <c r="BW49" s="120">
        <f t="shared" si="221"/>
        <v>1.3333333333333333</v>
      </c>
      <c r="BX49" s="120">
        <f t="shared" si="221"/>
        <v>1.3333333333333333</v>
      </c>
      <c r="BY49" s="120">
        <f t="shared" si="221"/>
        <v>0.11474112774442265</v>
      </c>
      <c r="BZ49" s="120">
        <f t="shared" si="221"/>
        <v>0.45896451097769059</v>
      </c>
      <c r="CA49" s="120">
        <f t="shared" si="221"/>
        <v>1.0326701496998039</v>
      </c>
      <c r="CB49" s="120">
        <f t="shared" si="221"/>
        <v>1.8358580439107623</v>
      </c>
      <c r="CC49" s="120">
        <f t="shared" si="221"/>
        <v>2.8685281936105662</v>
      </c>
      <c r="CD49" s="120">
        <f t="shared" si="221"/>
        <v>4.1306805987992155</v>
      </c>
      <c r="CE49" s="120">
        <f t="shared" si="221"/>
        <v>5.6223152594767098</v>
      </c>
      <c r="CF49" s="120">
        <f t="shared" si="221"/>
        <v>7.3434321756430494</v>
      </c>
      <c r="CG49" s="120">
        <f t="shared" si="190"/>
        <v>11.620361064458374</v>
      </c>
      <c r="CH49" s="120">
        <f t="shared" si="190"/>
        <v>2.9050902661145934</v>
      </c>
      <c r="CI49" s="120">
        <f t="shared" si="190"/>
        <v>1.2911512293842637</v>
      </c>
      <c r="CJ49" s="120">
        <f t="shared" si="190"/>
        <v>0.72627256652864836</v>
      </c>
      <c r="CK49" s="120">
        <f t="shared" si="190"/>
        <v>0.46481444257833493</v>
      </c>
      <c r="CL49" s="120">
        <f t="shared" si="190"/>
        <v>0.32278780734606594</v>
      </c>
      <c r="CM49" s="120">
        <f t="shared" si="190"/>
        <v>0.23715022580527292</v>
      </c>
      <c r="CN49" s="120">
        <f t="shared" si="190"/>
        <v>0.18156814163216209</v>
      </c>
      <c r="CO49" s="94">
        <f t="shared" si="37"/>
        <v>4.5663738310376587</v>
      </c>
      <c r="CP49" s="94">
        <f t="shared" si="38"/>
        <v>5.0179553241506341</v>
      </c>
      <c r="CQ49" s="94">
        <f t="shared" si="39"/>
        <v>5.7705911460055939</v>
      </c>
      <c r="CR49" s="94">
        <f t="shared" si="40"/>
        <v>6.8242812966025372</v>
      </c>
      <c r="CS49" s="94">
        <f t="shared" si="41"/>
        <v>8.1790257759414651</v>
      </c>
      <c r="CT49" s="94">
        <f t="shared" si="42"/>
        <v>9.8348245840223747</v>
      </c>
      <c r="CU49" s="94">
        <f t="shared" si="43"/>
        <v>11.791677720845271</v>
      </c>
      <c r="CV49" s="94">
        <f t="shared" si="44"/>
        <v>14.049585186410148</v>
      </c>
      <c r="CW49" s="94">
        <f t="shared" si="45"/>
        <v>4.5663738310376587</v>
      </c>
      <c r="CX49" s="94">
        <f t="shared" si="46"/>
        <v>5.0179553241506341</v>
      </c>
      <c r="CY49" s="94">
        <f t="shared" si="47"/>
        <v>5.7705911460055939</v>
      </c>
      <c r="CZ49" s="94">
        <f t="shared" si="48"/>
        <v>6.8242812966025372</v>
      </c>
      <c r="DA49" s="94">
        <f t="shared" si="49"/>
        <v>8.1790257759414651</v>
      </c>
      <c r="DB49" s="94">
        <f t="shared" si="50"/>
        <v>9.8348245840223747</v>
      </c>
      <c r="DC49" s="94">
        <f t="shared" si="51"/>
        <v>11.791677720845271</v>
      </c>
      <c r="DD49" s="94">
        <f t="shared" si="52"/>
        <v>14.049585186410148</v>
      </c>
      <c r="DE49" s="11">
        <f t="shared" si="53"/>
        <v>49.139572052244588</v>
      </c>
      <c r="DF49" s="11">
        <f t="shared" si="54"/>
        <v>14.622712242102731</v>
      </c>
      <c r="DG49" s="11">
        <f t="shared" si="55"/>
        <v>8.7406617339035257</v>
      </c>
      <c r="DH49" s="11">
        <f t="shared" si="56"/>
        <v>7.2843349766920218</v>
      </c>
      <c r="DI49" s="11">
        <f t="shared" si="57"/>
        <v>7.2711726305905726</v>
      </c>
      <c r="DJ49" s="11">
        <f t="shared" si="58"/>
        <v>7.9652184948501459</v>
      </c>
      <c r="DK49" s="11">
        <f t="shared" si="59"/>
        <v>9.114302829364469</v>
      </c>
      <c r="DL49" s="11">
        <f t="shared" si="60"/>
        <v>10.613091408838365</v>
      </c>
      <c r="DM49" s="94">
        <f t="shared" si="61"/>
        <v>49.139572052244588</v>
      </c>
      <c r="DN49" s="94">
        <f t="shared" si="62"/>
        <v>14.622712242102731</v>
      </c>
      <c r="DO49" s="94">
        <f t="shared" si="63"/>
        <v>8.7406617339035257</v>
      </c>
      <c r="DP49" s="94">
        <f t="shared" si="64"/>
        <v>7.2843349766920218</v>
      </c>
      <c r="DQ49" s="94">
        <f t="shared" si="65"/>
        <v>7.2711726305905726</v>
      </c>
      <c r="DR49" s="94">
        <f t="shared" si="66"/>
        <v>7.9652184948501459</v>
      </c>
      <c r="DS49" s="94">
        <f t="shared" si="67"/>
        <v>9.114302829364469</v>
      </c>
      <c r="DT49" s="94">
        <f t="shared" si="68"/>
        <v>10.613091408838365</v>
      </c>
      <c r="DU49" s="94">
        <f t="shared" si="69"/>
        <v>24.150656638641294</v>
      </c>
      <c r="DV49" s="94">
        <f t="shared" si="70"/>
        <v>9.7969355427931699</v>
      </c>
      <c r="DW49" s="94">
        <f t="shared" si="71"/>
        <v>7.3509044457935584</v>
      </c>
      <c r="DX49" s="94">
        <f t="shared" si="72"/>
        <v>6.7452958182296783</v>
      </c>
      <c r="DY49" s="94">
        <f t="shared" si="73"/>
        <v>6.7398223004778757</v>
      </c>
      <c r="DZ49" s="94">
        <f t="shared" si="74"/>
        <v>7.0284389596440064</v>
      </c>
      <c r="EA49" s="94">
        <f t="shared" si="75"/>
        <v>7.5062818498706729</v>
      </c>
      <c r="EB49" s="94">
        <f t="shared" si="76"/>
        <v>8.1295480846829609</v>
      </c>
      <c r="EC49" s="94">
        <f t="shared" si="77"/>
        <v>24.150656638641294</v>
      </c>
      <c r="ED49" s="94">
        <f t="shared" si="78"/>
        <v>9.7969355427931699</v>
      </c>
      <c r="EE49" s="94">
        <f t="shared" si="79"/>
        <v>7.3509044457935584</v>
      </c>
      <c r="EF49" s="94">
        <f t="shared" si="80"/>
        <v>6.7452958182296783</v>
      </c>
      <c r="EG49" s="94">
        <f t="shared" si="81"/>
        <v>6.7398223004778766</v>
      </c>
      <c r="EH49" s="94">
        <f t="shared" si="82"/>
        <v>7.0284389596440064</v>
      </c>
      <c r="EI49" s="94">
        <f t="shared" si="83"/>
        <v>7.5062818498706729</v>
      </c>
      <c r="EJ49" s="94">
        <f t="shared" si="84"/>
        <v>8.1295480846829609</v>
      </c>
      <c r="EK49" s="94">
        <f t="shared" si="85"/>
        <v>24.150656638641294</v>
      </c>
      <c r="EL49" s="94">
        <f t="shared" si="86"/>
        <v>9.7969355427931699</v>
      </c>
      <c r="EM49" s="94">
        <f t="shared" si="87"/>
        <v>7.3509044457935584</v>
      </c>
      <c r="EN49" s="94">
        <f t="shared" si="88"/>
        <v>6.7452958182296783</v>
      </c>
      <c r="EO49" s="94">
        <f t="shared" si="89"/>
        <v>6.7398223004778766</v>
      </c>
      <c r="EP49" s="94">
        <f t="shared" si="90"/>
        <v>7.0284389596440064</v>
      </c>
      <c r="EQ49" s="94">
        <f t="shared" si="91"/>
        <v>7.5062818498706729</v>
      </c>
      <c r="ER49" s="94">
        <f t="shared" si="92"/>
        <v>8.1295480846829609</v>
      </c>
      <c r="ES49" s="94">
        <f t="shared" si="93"/>
        <v>1</v>
      </c>
      <c r="ET49" s="94">
        <f t="shared" si="94"/>
        <v>1</v>
      </c>
      <c r="EU49" s="94">
        <f t="shared" si="95"/>
        <v>1</v>
      </c>
      <c r="EV49" s="94">
        <f t="shared" si="96"/>
        <v>1</v>
      </c>
      <c r="EW49" s="94">
        <f t="shared" si="97"/>
        <v>1</v>
      </c>
      <c r="EX49" s="94">
        <f t="shared" si="98"/>
        <v>1</v>
      </c>
      <c r="EY49" s="94">
        <f t="shared" si="99"/>
        <v>1</v>
      </c>
      <c r="EZ49" s="94">
        <f t="shared" si="100"/>
        <v>1</v>
      </c>
      <c r="FA49" s="94">
        <f t="shared" si="101"/>
        <v>1</v>
      </c>
      <c r="FB49" s="94">
        <f t="shared" si="102"/>
        <v>1</v>
      </c>
      <c r="FC49" s="94">
        <f t="shared" si="103"/>
        <v>1</v>
      </c>
      <c r="FD49" s="94">
        <f t="shared" si="104"/>
        <v>1</v>
      </c>
      <c r="FE49" s="94">
        <f t="shared" si="105"/>
        <v>1</v>
      </c>
      <c r="FF49" s="94">
        <f t="shared" si="106"/>
        <v>1</v>
      </c>
      <c r="FG49" s="94">
        <f t="shared" si="107"/>
        <v>1</v>
      </c>
      <c r="FH49" s="94">
        <f t="shared" si="108"/>
        <v>1</v>
      </c>
      <c r="FI49" s="94">
        <f t="shared" si="109"/>
        <v>1</v>
      </c>
      <c r="FJ49" s="94">
        <f t="shared" si="110"/>
        <v>1</v>
      </c>
      <c r="FK49" s="94">
        <f t="shared" si="111"/>
        <v>1</v>
      </c>
      <c r="FL49" s="94">
        <f t="shared" si="112"/>
        <v>1</v>
      </c>
      <c r="FM49" s="94">
        <f t="shared" si="113"/>
        <v>1</v>
      </c>
      <c r="FN49" s="94">
        <f t="shared" si="114"/>
        <v>1</v>
      </c>
      <c r="FO49" s="94">
        <f t="shared" si="115"/>
        <v>1</v>
      </c>
      <c r="FP49" s="94">
        <f t="shared" si="116"/>
        <v>1</v>
      </c>
      <c r="FQ49" s="114">
        <f t="shared" si="117"/>
        <v>31.242252375228819</v>
      </c>
      <c r="FR49" s="114">
        <f t="shared" si="118"/>
        <v>9.2532034995069203</v>
      </c>
      <c r="FS49" s="114">
        <f t="shared" si="119"/>
        <v>5.4708849126488914</v>
      </c>
      <c r="FT49" s="114">
        <f t="shared" si="120"/>
        <v>4.4291047998935973</v>
      </c>
      <c r="FU49" s="114">
        <f t="shared" si="121"/>
        <v>4.1874000668211417</v>
      </c>
      <c r="FV49" s="114">
        <f t="shared" si="122"/>
        <v>4.2458008342115132</v>
      </c>
      <c r="FW49" s="114">
        <f t="shared" si="123"/>
        <v>4.4235036967835386</v>
      </c>
      <c r="FX49" s="114">
        <f t="shared" si="124"/>
        <v>4.6427067377639712</v>
      </c>
      <c r="FZ49" s="89">
        <f t="shared" si="125"/>
        <v>4.1874000668211417</v>
      </c>
      <c r="GB49" s="120">
        <f t="shared" si="212"/>
        <v>8.7152707983437807</v>
      </c>
      <c r="GC49" s="120">
        <f t="shared" si="212"/>
        <v>2.1788176995859452</v>
      </c>
      <c r="GD49" s="120">
        <f t="shared" si="212"/>
        <v>0.96836342203819781</v>
      </c>
      <c r="GE49" s="120">
        <f t="shared" si="212"/>
        <v>0.54470442489648629</v>
      </c>
      <c r="GF49" s="120">
        <f t="shared" si="212"/>
        <v>0.3486108319337512</v>
      </c>
      <c r="GG49" s="120">
        <f t="shared" si="212"/>
        <v>0.24209085550954945</v>
      </c>
      <c r="GH49" s="120">
        <f t="shared" si="212"/>
        <v>0.1778626693539547</v>
      </c>
      <c r="GI49" s="120">
        <f t="shared" si="212"/>
        <v>0.13617610622412157</v>
      </c>
      <c r="GJ49" s="120">
        <v>1</v>
      </c>
      <c r="GK49" s="120">
        <v>1</v>
      </c>
      <c r="GL49" s="120">
        <v>1</v>
      </c>
      <c r="GM49" s="120">
        <v>1</v>
      </c>
      <c r="GN49" s="120">
        <v>1</v>
      </c>
      <c r="GO49" s="120">
        <v>1</v>
      </c>
      <c r="GP49" s="120">
        <v>1</v>
      </c>
      <c r="GQ49" s="120">
        <v>1</v>
      </c>
      <c r="GR49" s="120">
        <f t="shared" si="127"/>
        <v>0.11474112774442265</v>
      </c>
      <c r="GS49" s="120">
        <f t="shared" si="128"/>
        <v>0.45896451097769059</v>
      </c>
      <c r="GT49" s="120">
        <f t="shared" si="129"/>
        <v>1.0326701496998039</v>
      </c>
      <c r="GU49" s="120">
        <f t="shared" si="130"/>
        <v>1.8358580439107623</v>
      </c>
      <c r="GV49" s="120">
        <f t="shared" si="131"/>
        <v>2.8685281936105662</v>
      </c>
      <c r="GW49" s="120">
        <f t="shared" si="132"/>
        <v>4.1306805987992155</v>
      </c>
      <c r="GX49" s="120">
        <f t="shared" si="133"/>
        <v>5.6223152594767098</v>
      </c>
      <c r="GY49" s="120">
        <f t="shared" si="134"/>
        <v>7.3434321756430494</v>
      </c>
      <c r="GZ49" s="120">
        <f t="shared" si="135"/>
        <v>8.7152707983437807</v>
      </c>
      <c r="HA49" s="120">
        <f t="shared" si="136"/>
        <v>2.1788176995859452</v>
      </c>
      <c r="HB49" s="120">
        <f t="shared" si="137"/>
        <v>0.96836342203819781</v>
      </c>
      <c r="HC49" s="120">
        <f t="shared" si="138"/>
        <v>0.54470442489648629</v>
      </c>
      <c r="HD49" s="120">
        <f t="shared" si="139"/>
        <v>0.3486108319337512</v>
      </c>
      <c r="HE49" s="120">
        <f t="shared" si="140"/>
        <v>0.24209085550954945</v>
      </c>
      <c r="HF49" s="120">
        <f t="shared" si="141"/>
        <v>0.1778626693539547</v>
      </c>
      <c r="HG49" s="120">
        <f t="shared" si="142"/>
        <v>0.13617610622412157</v>
      </c>
      <c r="HI49" s="120">
        <f t="shared" si="213"/>
        <v>46.481444257833495</v>
      </c>
      <c r="HJ49" s="120">
        <f t="shared" si="213"/>
        <v>11.620361064458374</v>
      </c>
      <c r="HK49" s="120">
        <f t="shared" si="213"/>
        <v>5.164604917537055</v>
      </c>
      <c r="HL49" s="120">
        <f t="shared" si="213"/>
        <v>2.9050902661145934</v>
      </c>
      <c r="HM49" s="120">
        <f t="shared" si="213"/>
        <v>1.8592577703133397</v>
      </c>
      <c r="HN49" s="120">
        <f t="shared" si="213"/>
        <v>1.2911512293842637</v>
      </c>
      <c r="HO49" s="120">
        <f t="shared" si="213"/>
        <v>0.9486009032210917</v>
      </c>
      <c r="HP49" s="120">
        <f t="shared" si="213"/>
        <v>0.72627256652864836</v>
      </c>
      <c r="HQ49" s="120">
        <f t="shared" si="214"/>
        <v>1.3333333333333333</v>
      </c>
      <c r="HR49" s="120">
        <f t="shared" si="214"/>
        <v>1.3333333333333333</v>
      </c>
      <c r="HS49" s="120">
        <f t="shared" si="214"/>
        <v>1.3333333333333333</v>
      </c>
      <c r="HT49" s="120">
        <f t="shared" si="214"/>
        <v>1.3333333333333333</v>
      </c>
      <c r="HU49" s="120">
        <f t="shared" si="214"/>
        <v>1.3333333333333333</v>
      </c>
      <c r="HV49" s="120">
        <f t="shared" si="214"/>
        <v>1.3333333333333333</v>
      </c>
      <c r="HW49" s="120">
        <f t="shared" si="214"/>
        <v>1.3333333333333333</v>
      </c>
      <c r="HX49" s="120">
        <f t="shared" si="214"/>
        <v>1.3333333333333333</v>
      </c>
      <c r="HY49" s="120">
        <f t="shared" si="145"/>
        <v>0.11474112774442265</v>
      </c>
      <c r="HZ49" s="120">
        <f t="shared" si="146"/>
        <v>0.45896451097769059</v>
      </c>
      <c r="IA49" s="120">
        <f t="shared" si="147"/>
        <v>1.0326701496998039</v>
      </c>
      <c r="IB49" s="120">
        <f t="shared" si="148"/>
        <v>1.8358580439107623</v>
      </c>
      <c r="IC49" s="120">
        <f t="shared" si="149"/>
        <v>2.8685281936105662</v>
      </c>
      <c r="ID49" s="120">
        <f t="shared" si="150"/>
        <v>4.1306805987992155</v>
      </c>
      <c r="IE49" s="120">
        <f t="shared" si="151"/>
        <v>5.6223152594767098</v>
      </c>
      <c r="IF49" s="120">
        <f t="shared" si="152"/>
        <v>7.3434321756430494</v>
      </c>
      <c r="IG49" s="120">
        <f t="shared" si="153"/>
        <v>11.620361064458374</v>
      </c>
      <c r="IH49" s="120">
        <f t="shared" si="154"/>
        <v>2.9050902661145934</v>
      </c>
      <c r="II49" s="120">
        <f t="shared" si="155"/>
        <v>1.2911512293842637</v>
      </c>
      <c r="IJ49" s="120">
        <f t="shared" si="156"/>
        <v>0.72627256652864836</v>
      </c>
      <c r="IK49" s="120">
        <f t="shared" si="157"/>
        <v>0.46481444257833493</v>
      </c>
      <c r="IL49" s="120">
        <f t="shared" si="158"/>
        <v>0.32278780734606594</v>
      </c>
      <c r="IM49" s="120">
        <f t="shared" si="159"/>
        <v>0.23715022580527292</v>
      </c>
      <c r="IN49" s="120">
        <f t="shared" si="160"/>
        <v>0.18156814163216209</v>
      </c>
      <c r="IO49" s="10"/>
      <c r="IP49" s="120">
        <f t="shared" si="161"/>
        <v>6.5364530987578346</v>
      </c>
      <c r="IQ49" s="120">
        <f t="shared" si="215"/>
        <v>1.7430541596687561</v>
      </c>
      <c r="IR49" s="120">
        <f t="shared" si="215"/>
        <v>0.87152707983437805</v>
      </c>
      <c r="IS49" s="120">
        <f t="shared" si="215"/>
        <v>0.51266298813786937</v>
      </c>
      <c r="IT49" s="120">
        <f t="shared" si="215"/>
        <v>0.33520272301322229</v>
      </c>
      <c r="IU49" s="120">
        <f t="shared" si="215"/>
        <v>0.23554785941469675</v>
      </c>
      <c r="IV49" s="120">
        <f t="shared" si="215"/>
        <v>0.1743054159668756</v>
      </c>
      <c r="IW49" s="120">
        <f t="shared" si="215"/>
        <v>0.13408108920528894</v>
      </c>
      <c r="IX49" s="120">
        <v>1</v>
      </c>
      <c r="IY49" s="120">
        <v>1</v>
      </c>
      <c r="IZ49" s="120">
        <v>1</v>
      </c>
      <c r="JA49" s="120">
        <v>1</v>
      </c>
      <c r="JB49" s="120">
        <v>1</v>
      </c>
      <c r="JC49" s="120">
        <v>1</v>
      </c>
      <c r="JD49" s="120">
        <v>1</v>
      </c>
      <c r="JE49" s="120">
        <v>1</v>
      </c>
      <c r="JF49" s="120">
        <f t="shared" si="163"/>
        <v>0.45896451097769059</v>
      </c>
      <c r="JG49" s="120">
        <f t="shared" si="216"/>
        <v>0.9408772475042656</v>
      </c>
      <c r="JH49" s="120">
        <f t="shared" si="216"/>
        <v>1.5604793373241479</v>
      </c>
      <c r="JI49" s="120">
        <f t="shared" si="216"/>
        <v>2.3825657702224232</v>
      </c>
      <c r="JJ49" s="120">
        <f t="shared" si="216"/>
        <v>3.4245813511412297</v>
      </c>
      <c r="JK49" s="120">
        <f t="shared" si="216"/>
        <v>4.691981791278689</v>
      </c>
      <c r="JL49" s="120">
        <f t="shared" si="216"/>
        <v>6.186841607979269</v>
      </c>
      <c r="JM49" s="120">
        <f t="shared" si="216"/>
        <v>7.9100768218885831</v>
      </c>
      <c r="JN49" s="120">
        <f t="shared" si="165"/>
        <v>6.5364530987578346</v>
      </c>
      <c r="JO49" s="120">
        <f t="shared" si="166"/>
        <v>1.7430541596687561</v>
      </c>
      <c r="JP49" s="120">
        <f t="shared" si="167"/>
        <v>0.87152707983437805</v>
      </c>
      <c r="JQ49" s="120">
        <f t="shared" si="168"/>
        <v>0.51266298813786937</v>
      </c>
      <c r="JR49" s="120">
        <f t="shared" si="169"/>
        <v>0.33520272301322229</v>
      </c>
      <c r="JS49" s="120">
        <f t="shared" si="170"/>
        <v>0.23554785941469675</v>
      </c>
      <c r="JT49" s="120">
        <f t="shared" si="171"/>
        <v>0.1743054159668756</v>
      </c>
      <c r="JU49" s="120">
        <f t="shared" si="172"/>
        <v>0.13408108920528894</v>
      </c>
      <c r="JW49" s="120">
        <f t="shared" si="173"/>
        <v>34.861083193375123</v>
      </c>
      <c r="JX49" s="120">
        <f t="shared" si="217"/>
        <v>9.2962888515666986</v>
      </c>
      <c r="JY49" s="120">
        <f t="shared" si="217"/>
        <v>4.6481444257833493</v>
      </c>
      <c r="JZ49" s="120">
        <f t="shared" si="217"/>
        <v>2.7342026034019704</v>
      </c>
      <c r="KA49" s="120">
        <f t="shared" si="217"/>
        <v>1.7877478560705191</v>
      </c>
      <c r="KB49" s="120">
        <f t="shared" si="217"/>
        <v>1.2562552502117161</v>
      </c>
      <c r="KC49" s="120">
        <f t="shared" si="217"/>
        <v>0.92962888515666986</v>
      </c>
      <c r="KD49" s="120">
        <f t="shared" si="217"/>
        <v>0.7150991424282076</v>
      </c>
      <c r="KE49" s="120">
        <f t="shared" si="218"/>
        <v>1.3333333333333333</v>
      </c>
      <c r="KF49" s="120">
        <f t="shared" si="218"/>
        <v>1.3333333333333333</v>
      </c>
      <c r="KG49" s="120">
        <f t="shared" si="218"/>
        <v>1.3333333333333333</v>
      </c>
      <c r="KH49" s="120">
        <f t="shared" si="218"/>
        <v>1.3333333333333333</v>
      </c>
      <c r="KI49" s="120">
        <f t="shared" si="218"/>
        <v>1.3333333333333333</v>
      </c>
      <c r="KJ49" s="120">
        <f t="shared" si="218"/>
        <v>1.3333333333333333</v>
      </c>
      <c r="KK49" s="120">
        <f t="shared" si="218"/>
        <v>1.3333333333333333</v>
      </c>
      <c r="KL49" s="120">
        <f t="shared" si="218"/>
        <v>1.3333333333333333</v>
      </c>
      <c r="KM49" s="120">
        <f t="shared" si="176"/>
        <v>0.45896451097769059</v>
      </c>
      <c r="KN49" s="120">
        <f t="shared" si="219"/>
        <v>0.9408772475042656</v>
      </c>
      <c r="KO49" s="120">
        <f t="shared" si="219"/>
        <v>1.5604793373241479</v>
      </c>
      <c r="KP49" s="120">
        <f t="shared" si="219"/>
        <v>2.3825657702224232</v>
      </c>
      <c r="KQ49" s="120">
        <f t="shared" si="219"/>
        <v>3.4245813511412297</v>
      </c>
      <c r="KR49" s="120">
        <f t="shared" si="219"/>
        <v>4.691981791278689</v>
      </c>
      <c r="KS49" s="120">
        <f t="shared" si="219"/>
        <v>6.186841607979269</v>
      </c>
      <c r="KT49" s="120">
        <f t="shared" si="219"/>
        <v>7.9100768218885831</v>
      </c>
      <c r="KU49" s="120">
        <f t="shared" si="178"/>
        <v>8.7152707983437807</v>
      </c>
      <c r="KV49" s="120">
        <f t="shared" si="179"/>
        <v>2.3240722128916746</v>
      </c>
      <c r="KW49" s="120">
        <f t="shared" si="180"/>
        <v>1.1620361064458373</v>
      </c>
      <c r="KX49" s="120">
        <f t="shared" si="181"/>
        <v>0.6835506508504926</v>
      </c>
      <c r="KY49" s="120">
        <f t="shared" si="182"/>
        <v>0.44693696401762978</v>
      </c>
      <c r="KZ49" s="120">
        <f t="shared" si="183"/>
        <v>0.31406381255292903</v>
      </c>
      <c r="LA49" s="120">
        <f t="shared" si="184"/>
        <v>0.23240722128916746</v>
      </c>
      <c r="LB49" s="120">
        <f t="shared" si="185"/>
        <v>0.1787747856070519</v>
      </c>
      <c r="LD49" s="94">
        <v>2.9521637485654111</v>
      </c>
      <c r="LE49" s="18">
        <f t="shared" si="220"/>
        <v>7.4572562987965325</v>
      </c>
      <c r="LF49" s="18">
        <f t="shared" si="220"/>
        <v>5.8820871866014954</v>
      </c>
      <c r="LG49" s="18">
        <f t="shared" si="220"/>
        <v>4.8626701251405642</v>
      </c>
      <c r="LH49" s="18">
        <f t="shared" si="220"/>
        <v>3.6105471156381985</v>
      </c>
      <c r="LI49" s="18">
        <f t="shared" si="220"/>
        <v>2.3078576213969262</v>
      </c>
      <c r="LJ49" s="18">
        <f t="shared" si="220"/>
        <v>1.2513650279967428</v>
      </c>
      <c r="LK49" s="18">
        <f t="shared" si="220"/>
        <v>1.0038912838941239</v>
      </c>
      <c r="LL49" s="18"/>
      <c r="LM49" s="94">
        <v>2.9521637485654111</v>
      </c>
      <c r="LN49" s="18">
        <v>4.0503186157755682</v>
      </c>
      <c r="LO49" s="18">
        <v>3.6728816831632698</v>
      </c>
      <c r="LP49" s="18">
        <v>3.3586498402308251</v>
      </c>
      <c r="LQ49" s="18">
        <v>2.8157102363809474</v>
      </c>
      <c r="LR49" s="18">
        <v>2.0555992844856643</v>
      </c>
      <c r="LS49" s="18">
        <v>1.2359417018804149</v>
      </c>
      <c r="LT49" s="18">
        <v>1.0151300204117011</v>
      </c>
      <c r="LU49" s="18">
        <v>7.4572562987965325</v>
      </c>
      <c r="LV49" s="18">
        <v>5.8820871866014954</v>
      </c>
      <c r="LW49" s="18">
        <v>4.8626701251405642</v>
      </c>
      <c r="LX49" s="18">
        <v>3.6105471156381985</v>
      </c>
      <c r="LY49" s="18">
        <v>2.3078576213969262</v>
      </c>
      <c r="LZ49" s="18">
        <v>1.2513650279967428</v>
      </c>
      <c r="MA49" s="18">
        <v>1.0038912838941239</v>
      </c>
      <c r="MB49" s="18">
        <v>4.4810448893956485</v>
      </c>
      <c r="MC49" s="18">
        <v>3.9994830753295001</v>
      </c>
      <c r="MD49" s="18">
        <v>3.6101820998889957</v>
      </c>
      <c r="ME49" s="18">
        <v>2.9870462311479233</v>
      </c>
      <c r="MF49" s="18">
        <v>2.118617515560564</v>
      </c>
      <c r="MG49" s="18">
        <v>1.24381194571482</v>
      </c>
      <c r="MH49" s="18">
        <v>1.0017320804499221</v>
      </c>
      <c r="MI49" s="18">
        <v>7.8464045340360951</v>
      </c>
      <c r="MJ49" s="18">
        <v>6.1912366951697848</v>
      </c>
      <c r="MK49" s="18">
        <v>5.07638750056649</v>
      </c>
      <c r="ML49" s="18">
        <v>3.7142614963408525</v>
      </c>
      <c r="MM49" s="18">
        <v>2.3386142250153856</v>
      </c>
      <c r="MN49" s="18">
        <v>1.2499717303965299</v>
      </c>
      <c r="MO49" s="18">
        <v>1.0000126254249304</v>
      </c>
      <c r="MP49" s="120"/>
      <c r="MQ49" s="120"/>
      <c r="MR49" s="120"/>
      <c r="MS49" s="120"/>
    </row>
    <row r="50" spans="1:357" ht="13.8" x14ac:dyDescent="0.3">
      <c r="A50" s="5"/>
      <c r="B50" s="5"/>
      <c r="C50" s="5"/>
      <c r="D50" s="5"/>
      <c r="E50" s="5"/>
      <c r="F50" s="5"/>
      <c r="G50" s="5"/>
      <c r="H50" s="5"/>
      <c r="I50" s="5"/>
      <c r="J50" s="5"/>
      <c r="K50" s="5"/>
      <c r="U50" s="4"/>
      <c r="X50" s="127">
        <f t="shared" si="201"/>
        <v>31.588152109649901</v>
      </c>
      <c r="Y50" s="127">
        <v>10</v>
      </c>
      <c r="Z50" s="39">
        <f t="shared" si="2"/>
        <v>0.02</v>
      </c>
      <c r="AA50" s="39">
        <f t="shared" si="3"/>
        <v>10000000</v>
      </c>
      <c r="AB50" s="39">
        <f t="shared" si="4"/>
        <v>10000000</v>
      </c>
      <c r="AC50" s="98">
        <f t="shared" si="5"/>
        <v>3500000</v>
      </c>
      <c r="AD50" s="41">
        <f t="shared" si="6"/>
        <v>0.33</v>
      </c>
      <c r="AE50" s="41">
        <f t="shared" si="7"/>
        <v>0.33</v>
      </c>
      <c r="AF50" s="40">
        <f t="shared" si="8"/>
        <v>1.4999999999999999E-2</v>
      </c>
      <c r="AG50" s="39">
        <f t="shared" si="9"/>
        <v>10000000</v>
      </c>
      <c r="AH50" s="39">
        <f t="shared" si="10"/>
        <v>10000000</v>
      </c>
      <c r="AI50" s="98">
        <f t="shared" si="11"/>
        <v>3500000</v>
      </c>
      <c r="AJ50" s="41">
        <f t="shared" si="12"/>
        <v>0.33</v>
      </c>
      <c r="AK50" s="41">
        <f t="shared" si="13"/>
        <v>0.33</v>
      </c>
      <c r="AL50" s="41">
        <f t="shared" si="14"/>
        <v>0.15</v>
      </c>
      <c r="AM50" s="39">
        <f t="shared" si="15"/>
        <v>16000</v>
      </c>
      <c r="AN50" s="39">
        <f t="shared" si="16"/>
        <v>10000</v>
      </c>
      <c r="AO50" s="39">
        <f t="shared" si="17"/>
        <v>10000</v>
      </c>
      <c r="AP50" s="41">
        <f t="shared" si="18"/>
        <v>0.03</v>
      </c>
      <c r="AQ50" s="41">
        <f t="shared" si="19"/>
        <v>0.03</v>
      </c>
      <c r="AR50" s="4">
        <f t="shared" si="20"/>
        <v>0.16750000000000001</v>
      </c>
      <c r="AS50" s="11">
        <f t="shared" si="21"/>
        <v>3.1588152109649901</v>
      </c>
      <c r="AT50" s="13">
        <f t="shared" si="22"/>
        <v>2698.7110633727179</v>
      </c>
      <c r="AU50" s="17">
        <f t="shared" si="187"/>
        <v>0.14240255159723011</v>
      </c>
      <c r="AV50" s="11">
        <f t="shared" si="23"/>
        <v>0.5714285714285714</v>
      </c>
      <c r="AW50" s="10">
        <f t="shared" si="24"/>
        <v>1</v>
      </c>
      <c r="AX50" s="10">
        <f t="shared" si="25"/>
        <v>0.8911</v>
      </c>
      <c r="AY50" s="10">
        <f t="shared" si="26"/>
        <v>224441.70126809561</v>
      </c>
      <c r="AZ50" s="10">
        <f t="shared" si="188"/>
        <v>1</v>
      </c>
      <c r="BA50" s="10">
        <f t="shared" si="27"/>
        <v>0.31188500000000002</v>
      </c>
      <c r="BB50" s="10">
        <f t="shared" si="28"/>
        <v>0.95377000000000001</v>
      </c>
      <c r="BC50" s="10">
        <f t="shared" si="29"/>
        <v>0.99909999999999999</v>
      </c>
      <c r="BD50" s="10">
        <f t="shared" si="30"/>
        <v>0.8911</v>
      </c>
      <c r="BE50" s="10">
        <f t="shared" si="31"/>
        <v>168331.27595107173</v>
      </c>
      <c r="BF50" s="10">
        <f t="shared" si="32"/>
        <v>1</v>
      </c>
      <c r="BG50" s="10">
        <f t="shared" si="33"/>
        <v>0.31188500000000002</v>
      </c>
      <c r="BH50" s="10">
        <f t="shared" si="34"/>
        <v>0.95377000000000001</v>
      </c>
      <c r="BI50" s="120">
        <f t="shared" si="189"/>
        <v>53.216605530793572</v>
      </c>
      <c r="BJ50" s="120">
        <f t="shared" si="221"/>
        <v>13.304151382698393</v>
      </c>
      <c r="BK50" s="120">
        <f t="shared" si="221"/>
        <v>5.912956170088175</v>
      </c>
      <c r="BL50" s="120">
        <f t="shared" si="221"/>
        <v>3.3260378456745983</v>
      </c>
      <c r="BM50" s="120">
        <f t="shared" si="221"/>
        <v>2.1286642212317428</v>
      </c>
      <c r="BN50" s="120">
        <f t="shared" si="221"/>
        <v>1.4782390425220437</v>
      </c>
      <c r="BO50" s="120">
        <f t="shared" si="221"/>
        <v>1.0860531740978281</v>
      </c>
      <c r="BP50" s="120">
        <f t="shared" si="221"/>
        <v>0.83150946141864956</v>
      </c>
      <c r="BQ50" s="120">
        <f t="shared" si="221"/>
        <v>1.3333333333333333</v>
      </c>
      <c r="BR50" s="120">
        <f t="shared" si="221"/>
        <v>1.3333333333333333</v>
      </c>
      <c r="BS50" s="120">
        <f t="shared" si="221"/>
        <v>1.3333333333333333</v>
      </c>
      <c r="BT50" s="120">
        <f t="shared" si="221"/>
        <v>1.3333333333333333</v>
      </c>
      <c r="BU50" s="120">
        <f t="shared" si="221"/>
        <v>1.3333333333333333</v>
      </c>
      <c r="BV50" s="120">
        <f t="shared" si="221"/>
        <v>1.3333333333333333</v>
      </c>
      <c r="BW50" s="120">
        <f t="shared" si="221"/>
        <v>1.3333333333333333</v>
      </c>
      <c r="BX50" s="120">
        <f t="shared" si="221"/>
        <v>1.3333333333333333</v>
      </c>
      <c r="BY50" s="120">
        <f t="shared" si="221"/>
        <v>0.10021934469772262</v>
      </c>
      <c r="BZ50" s="120">
        <f t="shared" si="221"/>
        <v>0.40087737879089047</v>
      </c>
      <c r="CA50" s="120">
        <f t="shared" si="221"/>
        <v>0.90197410227950359</v>
      </c>
      <c r="CB50" s="120">
        <f t="shared" si="221"/>
        <v>1.6035095151635619</v>
      </c>
      <c r="CC50" s="120">
        <f t="shared" si="221"/>
        <v>2.5054836174430655</v>
      </c>
      <c r="CD50" s="120">
        <f t="shared" si="221"/>
        <v>3.6078964091180143</v>
      </c>
      <c r="CE50" s="120">
        <f t="shared" si="221"/>
        <v>4.9107478901884081</v>
      </c>
      <c r="CF50" s="120">
        <f t="shared" si="221"/>
        <v>6.4140380606542475</v>
      </c>
      <c r="CG50" s="120">
        <f t="shared" si="190"/>
        <v>13.304151382698393</v>
      </c>
      <c r="CH50" s="120">
        <f t="shared" si="190"/>
        <v>3.3260378456745983</v>
      </c>
      <c r="CI50" s="120">
        <f t="shared" si="190"/>
        <v>1.4782390425220437</v>
      </c>
      <c r="CJ50" s="120">
        <f t="shared" si="190"/>
        <v>0.83150946141864956</v>
      </c>
      <c r="CK50" s="120">
        <f t="shared" si="190"/>
        <v>0.5321660553079357</v>
      </c>
      <c r="CL50" s="120">
        <f t="shared" si="190"/>
        <v>0.36955976063051094</v>
      </c>
      <c r="CM50" s="120">
        <f t="shared" si="190"/>
        <v>0.27151329352445702</v>
      </c>
      <c r="CN50" s="120">
        <f t="shared" si="190"/>
        <v>0.20787736535466239</v>
      </c>
      <c r="CO50" s="94">
        <f t="shared" si="37"/>
        <v>4.5473229216854385</v>
      </c>
      <c r="CP50" s="94">
        <f t="shared" si="38"/>
        <v>4.9417516867417541</v>
      </c>
      <c r="CQ50" s="94">
        <f t="shared" si="39"/>
        <v>5.5991329618356129</v>
      </c>
      <c r="CR50" s="94">
        <f t="shared" si="40"/>
        <v>6.5194667469670158</v>
      </c>
      <c r="CS50" s="94">
        <f t="shared" si="41"/>
        <v>7.7027530421359627</v>
      </c>
      <c r="CT50" s="94">
        <f t="shared" si="42"/>
        <v>9.1489918473424527</v>
      </c>
      <c r="CU50" s="94">
        <f t="shared" si="43"/>
        <v>10.858183162586485</v>
      </c>
      <c r="CV50" s="94">
        <f t="shared" si="44"/>
        <v>12.830326987868064</v>
      </c>
      <c r="CW50" s="94">
        <f t="shared" si="45"/>
        <v>4.5473229216854385</v>
      </c>
      <c r="CX50" s="94">
        <f t="shared" si="46"/>
        <v>4.9417516867417541</v>
      </c>
      <c r="CY50" s="94">
        <f t="shared" si="47"/>
        <v>5.5991329618356129</v>
      </c>
      <c r="CZ50" s="94">
        <f t="shared" si="48"/>
        <v>6.5194667469670158</v>
      </c>
      <c r="DA50" s="94">
        <f t="shared" si="49"/>
        <v>7.7027530421359627</v>
      </c>
      <c r="DB50" s="94">
        <f t="shared" si="50"/>
        <v>9.1489918473424527</v>
      </c>
      <c r="DC50" s="94">
        <f t="shared" si="51"/>
        <v>10.858183162586485</v>
      </c>
      <c r="DD50" s="94">
        <f t="shared" si="52"/>
        <v>12.830326987868064</v>
      </c>
      <c r="DE50" s="11">
        <f t="shared" si="53"/>
        <v>55.860211542157955</v>
      </c>
      <c r="DF50" s="11">
        <f t="shared" si="54"/>
        <v>16.248415428155951</v>
      </c>
      <c r="DG50" s="11">
        <f t="shared" si="55"/>
        <v>9.3583169390343457</v>
      </c>
      <c r="DH50" s="11">
        <f t="shared" si="56"/>
        <v>7.4729340275048273</v>
      </c>
      <c r="DI50" s="11">
        <f t="shared" si="57"/>
        <v>7.177534505341475</v>
      </c>
      <c r="DJ50" s="11">
        <f t="shared" si="58"/>
        <v>7.629522118306725</v>
      </c>
      <c r="DK50" s="11">
        <f t="shared" si="59"/>
        <v>8.5401877309529031</v>
      </c>
      <c r="DL50" s="11">
        <f t="shared" si="60"/>
        <v>9.7889341887395638</v>
      </c>
      <c r="DM50" s="94">
        <f t="shared" si="61"/>
        <v>55.860211542157955</v>
      </c>
      <c r="DN50" s="94">
        <f t="shared" si="62"/>
        <v>16.248415428155951</v>
      </c>
      <c r="DO50" s="94">
        <f t="shared" si="63"/>
        <v>9.3583169390343457</v>
      </c>
      <c r="DP50" s="94">
        <f t="shared" si="64"/>
        <v>7.4729340275048273</v>
      </c>
      <c r="DQ50" s="94">
        <f t="shared" si="65"/>
        <v>7.177534505341475</v>
      </c>
      <c r="DR50" s="94">
        <f t="shared" si="66"/>
        <v>7.629522118306725</v>
      </c>
      <c r="DS50" s="94">
        <f t="shared" si="67"/>
        <v>8.5401877309529031</v>
      </c>
      <c r="DT50" s="94">
        <f t="shared" si="68"/>
        <v>9.7889341887395638</v>
      </c>
      <c r="DU50" s="94">
        <f t="shared" si="69"/>
        <v>26.945412168390135</v>
      </c>
      <c r="DV50" s="94">
        <f t="shared" si="70"/>
        <v>10.472978793702779</v>
      </c>
      <c r="DW50" s="94">
        <f t="shared" si="71"/>
        <v>7.6077543039965247</v>
      </c>
      <c r="DX50" s="94">
        <f t="shared" si="72"/>
        <v>6.8237241048466792</v>
      </c>
      <c r="DY50" s="94">
        <f t="shared" si="73"/>
        <v>6.7008831982201231</v>
      </c>
      <c r="DZ50" s="94">
        <f t="shared" si="74"/>
        <v>6.8888407404463461</v>
      </c>
      <c r="EA50" s="94">
        <f t="shared" si="75"/>
        <v>7.267537999913217</v>
      </c>
      <c r="EB50" s="94">
        <f t="shared" si="76"/>
        <v>7.7868250518956073</v>
      </c>
      <c r="EC50" s="94">
        <f t="shared" si="77"/>
        <v>26.945412168390135</v>
      </c>
      <c r="ED50" s="94">
        <f t="shared" si="78"/>
        <v>10.472978793702781</v>
      </c>
      <c r="EE50" s="94">
        <f t="shared" si="79"/>
        <v>7.6077543039965247</v>
      </c>
      <c r="EF50" s="94">
        <f t="shared" si="80"/>
        <v>6.8237241048466792</v>
      </c>
      <c r="EG50" s="94">
        <f t="shared" si="81"/>
        <v>6.700883198220124</v>
      </c>
      <c r="EH50" s="94">
        <f t="shared" si="82"/>
        <v>6.8888407404463461</v>
      </c>
      <c r="EI50" s="94">
        <f t="shared" si="83"/>
        <v>7.267537999913217</v>
      </c>
      <c r="EJ50" s="94">
        <f t="shared" si="84"/>
        <v>7.7868250518956073</v>
      </c>
      <c r="EK50" s="94">
        <f t="shared" si="85"/>
        <v>26.945412168390135</v>
      </c>
      <c r="EL50" s="94">
        <f t="shared" si="86"/>
        <v>10.472978793702781</v>
      </c>
      <c r="EM50" s="94">
        <f t="shared" si="87"/>
        <v>7.6077543039965247</v>
      </c>
      <c r="EN50" s="94">
        <f t="shared" si="88"/>
        <v>6.8237241048466792</v>
      </c>
      <c r="EO50" s="94">
        <f t="shared" si="89"/>
        <v>6.700883198220124</v>
      </c>
      <c r="EP50" s="94">
        <f t="shared" si="90"/>
        <v>6.8888407404463461</v>
      </c>
      <c r="EQ50" s="94">
        <f t="shared" si="91"/>
        <v>7.267537999913217</v>
      </c>
      <c r="ER50" s="94">
        <f t="shared" si="92"/>
        <v>7.7868250518956073</v>
      </c>
      <c r="ES50" s="94">
        <f t="shared" si="93"/>
        <v>1</v>
      </c>
      <c r="ET50" s="94">
        <f t="shared" si="94"/>
        <v>1</v>
      </c>
      <c r="EU50" s="94">
        <f t="shared" si="95"/>
        <v>1</v>
      </c>
      <c r="EV50" s="94">
        <f t="shared" si="96"/>
        <v>1</v>
      </c>
      <c r="EW50" s="94">
        <f t="shared" si="97"/>
        <v>1</v>
      </c>
      <c r="EX50" s="94">
        <f t="shared" si="98"/>
        <v>1</v>
      </c>
      <c r="EY50" s="94">
        <f t="shared" si="99"/>
        <v>1</v>
      </c>
      <c r="EZ50" s="94">
        <f t="shared" si="100"/>
        <v>1</v>
      </c>
      <c r="FA50" s="94">
        <f t="shared" si="101"/>
        <v>1</v>
      </c>
      <c r="FB50" s="94">
        <f t="shared" si="102"/>
        <v>0.99999999999999978</v>
      </c>
      <c r="FC50" s="94">
        <f t="shared" si="103"/>
        <v>1</v>
      </c>
      <c r="FD50" s="94">
        <f t="shared" si="104"/>
        <v>1</v>
      </c>
      <c r="FE50" s="94">
        <f t="shared" si="105"/>
        <v>1</v>
      </c>
      <c r="FF50" s="94">
        <f t="shared" si="106"/>
        <v>1</v>
      </c>
      <c r="FG50" s="94">
        <f t="shared" si="107"/>
        <v>1</v>
      </c>
      <c r="FH50" s="94">
        <f t="shared" si="108"/>
        <v>1</v>
      </c>
      <c r="FI50" s="94">
        <f t="shared" si="109"/>
        <v>1</v>
      </c>
      <c r="FJ50" s="94">
        <f t="shared" si="110"/>
        <v>1</v>
      </c>
      <c r="FK50" s="94">
        <f t="shared" si="111"/>
        <v>1</v>
      </c>
      <c r="FL50" s="94">
        <f t="shared" si="112"/>
        <v>1</v>
      </c>
      <c r="FM50" s="94">
        <f t="shared" si="113"/>
        <v>1</v>
      </c>
      <c r="FN50" s="94">
        <f t="shared" si="114"/>
        <v>1</v>
      </c>
      <c r="FO50" s="94">
        <f t="shared" si="115"/>
        <v>1</v>
      </c>
      <c r="FP50" s="94">
        <f t="shared" si="116"/>
        <v>1</v>
      </c>
      <c r="FQ50" s="114">
        <f t="shared" si="117"/>
        <v>35.523491433813362</v>
      </c>
      <c r="FR50" s="114">
        <f t="shared" si="118"/>
        <v>10.289936299873503</v>
      </c>
      <c r="FS50" s="114">
        <f t="shared" si="119"/>
        <v>5.8761056943127246</v>
      </c>
      <c r="FT50" s="114">
        <f t="shared" si="120"/>
        <v>4.5891035003324179</v>
      </c>
      <c r="FU50" s="114">
        <f t="shared" si="121"/>
        <v>4.2193317323880599</v>
      </c>
      <c r="FV50" s="114">
        <f t="shared" si="122"/>
        <v>4.2020303837644102</v>
      </c>
      <c r="FW50" s="114">
        <f t="shared" si="123"/>
        <v>4.3336558808822288</v>
      </c>
      <c r="FX50" s="114">
        <f t="shared" si="124"/>
        <v>4.5256415373865186</v>
      </c>
      <c r="FZ50" s="89">
        <f t="shared" si="125"/>
        <v>4.2020303837644102</v>
      </c>
      <c r="GB50" s="120">
        <f t="shared" si="212"/>
        <v>9.9781135370237948</v>
      </c>
      <c r="GC50" s="120">
        <f t="shared" si="212"/>
        <v>2.4945283842559487</v>
      </c>
      <c r="GD50" s="120">
        <f t="shared" si="212"/>
        <v>1.1086792818915328</v>
      </c>
      <c r="GE50" s="120">
        <f t="shared" si="212"/>
        <v>0.62363209606398717</v>
      </c>
      <c r="GF50" s="120">
        <f t="shared" si="212"/>
        <v>0.39912454148095178</v>
      </c>
      <c r="GG50" s="120">
        <f t="shared" si="212"/>
        <v>0.27716982047288319</v>
      </c>
      <c r="GH50" s="120">
        <f t="shared" si="212"/>
        <v>0.20363497014334275</v>
      </c>
      <c r="GI50" s="120">
        <f t="shared" si="212"/>
        <v>0.15590802401599679</v>
      </c>
      <c r="GJ50" s="120">
        <v>1</v>
      </c>
      <c r="GK50" s="120">
        <v>1</v>
      </c>
      <c r="GL50" s="120">
        <v>1</v>
      </c>
      <c r="GM50" s="120">
        <v>1</v>
      </c>
      <c r="GN50" s="120">
        <v>1</v>
      </c>
      <c r="GO50" s="120">
        <v>1</v>
      </c>
      <c r="GP50" s="120">
        <v>1</v>
      </c>
      <c r="GQ50" s="120">
        <v>1</v>
      </c>
      <c r="GR50" s="120">
        <f t="shared" si="127"/>
        <v>0.10021934469772262</v>
      </c>
      <c r="GS50" s="120">
        <f t="shared" si="128"/>
        <v>0.40087737879089047</v>
      </c>
      <c r="GT50" s="120">
        <f t="shared" si="129"/>
        <v>0.90197410227950359</v>
      </c>
      <c r="GU50" s="120">
        <f t="shared" si="130"/>
        <v>1.6035095151635619</v>
      </c>
      <c r="GV50" s="120">
        <f t="shared" si="131"/>
        <v>2.5054836174430655</v>
      </c>
      <c r="GW50" s="120">
        <f t="shared" si="132"/>
        <v>3.6078964091180143</v>
      </c>
      <c r="GX50" s="120">
        <f t="shared" si="133"/>
        <v>4.9107478901884081</v>
      </c>
      <c r="GY50" s="120">
        <f t="shared" si="134"/>
        <v>6.4140380606542475</v>
      </c>
      <c r="GZ50" s="120">
        <f t="shared" si="135"/>
        <v>9.9781135370237948</v>
      </c>
      <c r="HA50" s="120">
        <f t="shared" si="136"/>
        <v>2.4945283842559487</v>
      </c>
      <c r="HB50" s="120">
        <f t="shared" si="137"/>
        <v>1.1086792818915328</v>
      </c>
      <c r="HC50" s="120">
        <f t="shared" si="138"/>
        <v>0.62363209606398717</v>
      </c>
      <c r="HD50" s="120">
        <f t="shared" si="139"/>
        <v>0.39912454148095178</v>
      </c>
      <c r="HE50" s="120">
        <f t="shared" si="140"/>
        <v>0.27716982047288319</v>
      </c>
      <c r="HF50" s="120">
        <f t="shared" si="141"/>
        <v>0.20363497014334275</v>
      </c>
      <c r="HG50" s="120">
        <f t="shared" si="142"/>
        <v>0.15590802401599679</v>
      </c>
      <c r="HI50" s="120">
        <f t="shared" si="213"/>
        <v>53.216605530793572</v>
      </c>
      <c r="HJ50" s="120">
        <f t="shared" si="213"/>
        <v>13.304151382698393</v>
      </c>
      <c r="HK50" s="120">
        <f t="shared" si="213"/>
        <v>5.912956170088175</v>
      </c>
      <c r="HL50" s="120">
        <f t="shared" si="213"/>
        <v>3.3260378456745983</v>
      </c>
      <c r="HM50" s="120">
        <f t="shared" si="213"/>
        <v>2.1286642212317428</v>
      </c>
      <c r="HN50" s="120">
        <f t="shared" si="213"/>
        <v>1.4782390425220437</v>
      </c>
      <c r="HO50" s="120">
        <f t="shared" si="213"/>
        <v>1.0860531740978281</v>
      </c>
      <c r="HP50" s="120">
        <f t="shared" si="213"/>
        <v>0.83150946141864956</v>
      </c>
      <c r="HQ50" s="120">
        <f t="shared" si="214"/>
        <v>1.3333333333333333</v>
      </c>
      <c r="HR50" s="120">
        <f t="shared" si="214"/>
        <v>1.3333333333333333</v>
      </c>
      <c r="HS50" s="120">
        <f t="shared" si="214"/>
        <v>1.3333333333333333</v>
      </c>
      <c r="HT50" s="120">
        <f t="shared" si="214"/>
        <v>1.3333333333333333</v>
      </c>
      <c r="HU50" s="120">
        <f t="shared" si="214"/>
        <v>1.3333333333333333</v>
      </c>
      <c r="HV50" s="120">
        <f t="shared" si="214"/>
        <v>1.3333333333333333</v>
      </c>
      <c r="HW50" s="120">
        <f t="shared" si="214"/>
        <v>1.3333333333333333</v>
      </c>
      <c r="HX50" s="120">
        <f t="shared" si="214"/>
        <v>1.3333333333333333</v>
      </c>
      <c r="HY50" s="120">
        <f t="shared" si="145"/>
        <v>0.10021934469772262</v>
      </c>
      <c r="HZ50" s="120">
        <f t="shared" si="146"/>
        <v>0.40087737879089047</v>
      </c>
      <c r="IA50" s="120">
        <f t="shared" si="147"/>
        <v>0.90197410227950359</v>
      </c>
      <c r="IB50" s="120">
        <f t="shared" si="148"/>
        <v>1.6035095151635619</v>
      </c>
      <c r="IC50" s="120">
        <f t="shared" si="149"/>
        <v>2.5054836174430655</v>
      </c>
      <c r="ID50" s="120">
        <f t="shared" si="150"/>
        <v>3.6078964091180143</v>
      </c>
      <c r="IE50" s="120">
        <f t="shared" si="151"/>
        <v>4.9107478901884081</v>
      </c>
      <c r="IF50" s="120">
        <f t="shared" si="152"/>
        <v>6.4140380606542475</v>
      </c>
      <c r="IG50" s="120">
        <f t="shared" si="153"/>
        <v>13.304151382698393</v>
      </c>
      <c r="IH50" s="120">
        <f t="shared" si="154"/>
        <v>3.3260378456745983</v>
      </c>
      <c r="II50" s="120">
        <f t="shared" si="155"/>
        <v>1.4782390425220437</v>
      </c>
      <c r="IJ50" s="120">
        <f t="shared" si="156"/>
        <v>0.83150946141864956</v>
      </c>
      <c r="IK50" s="120">
        <f t="shared" si="157"/>
        <v>0.5321660553079357</v>
      </c>
      <c r="IL50" s="120">
        <f t="shared" si="158"/>
        <v>0.36955976063051094</v>
      </c>
      <c r="IM50" s="120">
        <f t="shared" si="159"/>
        <v>0.27151329352445702</v>
      </c>
      <c r="IN50" s="120">
        <f t="shared" si="160"/>
        <v>0.20787736535466239</v>
      </c>
      <c r="IO50" s="10"/>
      <c r="IP50" s="120">
        <f t="shared" si="161"/>
        <v>7.4835851527678461</v>
      </c>
      <c r="IQ50" s="120">
        <f t="shared" si="215"/>
        <v>1.995622707404759</v>
      </c>
      <c r="IR50" s="120">
        <f t="shared" si="215"/>
        <v>0.9978113537023795</v>
      </c>
      <c r="IS50" s="120">
        <f t="shared" si="215"/>
        <v>0.58694785511904679</v>
      </c>
      <c r="IT50" s="120">
        <f t="shared" si="215"/>
        <v>0.3837735975778383</v>
      </c>
      <c r="IU50" s="120">
        <f t="shared" si="215"/>
        <v>0.26967874424388633</v>
      </c>
      <c r="IV50" s="120">
        <f t="shared" si="215"/>
        <v>0.19956227074047589</v>
      </c>
      <c r="IW50" s="120">
        <f t="shared" si="215"/>
        <v>0.15350943903113531</v>
      </c>
      <c r="IX50" s="120">
        <v>1</v>
      </c>
      <c r="IY50" s="120">
        <v>1</v>
      </c>
      <c r="IZ50" s="120">
        <v>1</v>
      </c>
      <c r="JA50" s="120">
        <v>1</v>
      </c>
      <c r="JB50" s="120">
        <v>1</v>
      </c>
      <c r="JC50" s="120">
        <v>1</v>
      </c>
      <c r="JD50" s="120">
        <v>1</v>
      </c>
      <c r="JE50" s="120">
        <v>1</v>
      </c>
      <c r="JF50" s="120">
        <f t="shared" si="163"/>
        <v>0.40087737879089047</v>
      </c>
      <c r="JG50" s="120">
        <f t="shared" si="216"/>
        <v>0.8217986265213254</v>
      </c>
      <c r="JH50" s="120">
        <f t="shared" si="216"/>
        <v>1.3629830878890277</v>
      </c>
      <c r="JI50" s="120">
        <f t="shared" si="216"/>
        <v>2.081025216370358</v>
      </c>
      <c r="JJ50" s="120">
        <f t="shared" si="216"/>
        <v>2.9911619802089522</v>
      </c>
      <c r="JK50" s="120">
        <f t="shared" si="216"/>
        <v>4.0981586088555222</v>
      </c>
      <c r="JL50" s="120">
        <f t="shared" si="216"/>
        <v>5.4038270661012033</v>
      </c>
      <c r="JM50" s="120">
        <f t="shared" si="216"/>
        <v>6.9089674398537699</v>
      </c>
      <c r="JN50" s="120">
        <f t="shared" si="165"/>
        <v>7.4835851527678461</v>
      </c>
      <c r="JO50" s="120">
        <f t="shared" si="166"/>
        <v>1.995622707404759</v>
      </c>
      <c r="JP50" s="120">
        <f t="shared" si="167"/>
        <v>0.9978113537023795</v>
      </c>
      <c r="JQ50" s="120">
        <f t="shared" si="168"/>
        <v>0.58694785511904679</v>
      </c>
      <c r="JR50" s="120">
        <f t="shared" si="169"/>
        <v>0.3837735975778383</v>
      </c>
      <c r="JS50" s="120">
        <f t="shared" si="170"/>
        <v>0.26967874424388633</v>
      </c>
      <c r="JT50" s="120">
        <f t="shared" si="171"/>
        <v>0.19956227074047589</v>
      </c>
      <c r="JU50" s="120">
        <f t="shared" si="172"/>
        <v>0.15350943903113531</v>
      </c>
      <c r="JW50" s="120">
        <f t="shared" si="173"/>
        <v>39.912454148095179</v>
      </c>
      <c r="JX50" s="120">
        <f t="shared" si="217"/>
        <v>10.643321106158714</v>
      </c>
      <c r="JY50" s="120">
        <f t="shared" si="217"/>
        <v>5.321660553079357</v>
      </c>
      <c r="JZ50" s="120">
        <f t="shared" si="217"/>
        <v>3.1303885606349162</v>
      </c>
      <c r="KA50" s="120">
        <f t="shared" si="217"/>
        <v>2.0467925204151376</v>
      </c>
      <c r="KB50" s="120">
        <f t="shared" si="217"/>
        <v>1.4382866359673938</v>
      </c>
      <c r="KC50" s="120">
        <f t="shared" si="217"/>
        <v>1.0643321106158714</v>
      </c>
      <c r="KD50" s="120">
        <f t="shared" si="217"/>
        <v>0.81871700816605497</v>
      </c>
      <c r="KE50" s="120">
        <f t="shared" si="218"/>
        <v>1.3333333333333333</v>
      </c>
      <c r="KF50" s="120">
        <f t="shared" si="218"/>
        <v>1.3333333333333333</v>
      </c>
      <c r="KG50" s="120">
        <f t="shared" si="218"/>
        <v>1.3333333333333333</v>
      </c>
      <c r="KH50" s="120">
        <f t="shared" si="218"/>
        <v>1.3333333333333333</v>
      </c>
      <c r="KI50" s="120">
        <f t="shared" si="218"/>
        <v>1.3333333333333333</v>
      </c>
      <c r="KJ50" s="120">
        <f t="shared" si="218"/>
        <v>1.3333333333333333</v>
      </c>
      <c r="KK50" s="120">
        <f t="shared" si="218"/>
        <v>1.3333333333333333</v>
      </c>
      <c r="KL50" s="120">
        <f t="shared" si="218"/>
        <v>1.3333333333333333</v>
      </c>
      <c r="KM50" s="120">
        <f t="shared" si="176"/>
        <v>0.40087737879089047</v>
      </c>
      <c r="KN50" s="120">
        <f t="shared" si="219"/>
        <v>0.8217986265213254</v>
      </c>
      <c r="KO50" s="120">
        <f t="shared" si="219"/>
        <v>1.3629830878890277</v>
      </c>
      <c r="KP50" s="120">
        <f t="shared" si="219"/>
        <v>2.081025216370358</v>
      </c>
      <c r="KQ50" s="120">
        <f t="shared" si="219"/>
        <v>2.9911619802089522</v>
      </c>
      <c r="KR50" s="120">
        <f t="shared" si="219"/>
        <v>4.0981586088555222</v>
      </c>
      <c r="KS50" s="120">
        <f t="shared" si="219"/>
        <v>5.4038270661012033</v>
      </c>
      <c r="KT50" s="120">
        <f t="shared" si="219"/>
        <v>6.9089674398537699</v>
      </c>
      <c r="KU50" s="120">
        <f t="shared" si="178"/>
        <v>9.9781135370237948</v>
      </c>
      <c r="KV50" s="120">
        <f t="shared" si="179"/>
        <v>2.6608302765396785</v>
      </c>
      <c r="KW50" s="120">
        <f t="shared" si="180"/>
        <v>1.3304151382698393</v>
      </c>
      <c r="KX50" s="120">
        <f t="shared" si="181"/>
        <v>0.78259714015872905</v>
      </c>
      <c r="KY50" s="120">
        <f t="shared" si="182"/>
        <v>0.5116981301037844</v>
      </c>
      <c r="KZ50" s="120">
        <f t="shared" si="183"/>
        <v>0.35957165899184845</v>
      </c>
      <c r="LA50" s="120">
        <f t="shared" si="184"/>
        <v>0.26608302765396785</v>
      </c>
      <c r="LB50" s="120">
        <f t="shared" si="185"/>
        <v>0.20467925204151374</v>
      </c>
      <c r="LD50" s="94">
        <v>3.1588152109649901</v>
      </c>
      <c r="LE50" s="18">
        <f t="shared" si="220"/>
        <v>7.3638546330409715</v>
      </c>
      <c r="LF50" s="18">
        <f t="shared" si="220"/>
        <v>5.8671697102900806</v>
      </c>
      <c r="LG50" s="18">
        <f t="shared" si="220"/>
        <v>4.883190470273866</v>
      </c>
      <c r="LH50" s="18">
        <f t="shared" si="220"/>
        <v>3.5996678872000292</v>
      </c>
      <c r="LI50" s="18">
        <f t="shared" si="220"/>
        <v>2.3080842219359279</v>
      </c>
      <c r="LJ50" s="18">
        <f t="shared" si="220"/>
        <v>1.2513650279967428</v>
      </c>
      <c r="LK50" s="18">
        <f t="shared" si="220"/>
        <v>1.0038912838941239</v>
      </c>
      <c r="LL50" s="18"/>
      <c r="LM50" s="94">
        <v>3.1588152109649901</v>
      </c>
      <c r="LN50" s="18">
        <v>4.0599900230288082</v>
      </c>
      <c r="LO50" s="18">
        <v>3.7038494383646521</v>
      </c>
      <c r="LP50" s="18">
        <v>3.3841360397817635</v>
      </c>
      <c r="LQ50" s="18">
        <v>2.8014933302034515</v>
      </c>
      <c r="LR50" s="18">
        <v>2.0502660418976681</v>
      </c>
      <c r="LS50" s="18">
        <v>1.2373884225932241</v>
      </c>
      <c r="LT50" s="18">
        <v>1.0192170523251125</v>
      </c>
      <c r="LU50" s="18">
        <v>7.3638546330409715</v>
      </c>
      <c r="LV50" s="18">
        <v>5.8671697102900806</v>
      </c>
      <c r="LW50" s="18">
        <v>4.883190470273866</v>
      </c>
      <c r="LX50" s="18">
        <v>3.5996678872000292</v>
      </c>
      <c r="LY50" s="18">
        <v>2.3080842219359279</v>
      </c>
      <c r="LZ50" s="18">
        <v>1.2513650279967428</v>
      </c>
      <c r="MA50" s="18">
        <v>1.0038912838941239</v>
      </c>
      <c r="MB50" s="18">
        <v>4.4099334066506684</v>
      </c>
      <c r="MC50" s="18">
        <v>3.9695369745224522</v>
      </c>
      <c r="MD50" s="18">
        <v>3.6079679592865168</v>
      </c>
      <c r="ME50" s="18">
        <v>2.9558681760960752</v>
      </c>
      <c r="MF50" s="18">
        <v>2.1110163056694993</v>
      </c>
      <c r="MG50" s="18">
        <v>1.24381194571482</v>
      </c>
      <c r="MH50" s="18">
        <v>1.0017320804499221</v>
      </c>
      <c r="MI50" s="18">
        <v>7.7672817691913947</v>
      </c>
      <c r="MJ50" s="18">
        <v>6.1318195213302982</v>
      </c>
      <c r="MK50" s="18">
        <v>5.069488713652591</v>
      </c>
      <c r="ML50" s="18">
        <v>3.6975046592191476</v>
      </c>
      <c r="MM50" s="18">
        <v>2.3435711393402836</v>
      </c>
      <c r="MN50" s="18">
        <v>1.2499717303965299</v>
      </c>
      <c r="MO50" s="18">
        <v>1.0000126254249304</v>
      </c>
      <c r="MP50" s="120"/>
      <c r="MQ50" s="120"/>
      <c r="MR50" s="120"/>
      <c r="MS50" s="120"/>
    </row>
    <row r="51" spans="1:357" ht="13.8" x14ac:dyDescent="0.3">
      <c r="A51" s="5"/>
      <c r="B51" s="5"/>
      <c r="C51" s="5"/>
      <c r="D51" s="5"/>
      <c r="E51" s="5"/>
      <c r="F51" s="5"/>
      <c r="G51" s="5"/>
      <c r="H51" s="5"/>
      <c r="I51" s="5"/>
      <c r="J51" s="5"/>
      <c r="K51" s="5"/>
      <c r="U51" s="4"/>
      <c r="V51" s="33"/>
      <c r="X51" s="127">
        <f t="shared" si="201"/>
        <v>33.799322757325399</v>
      </c>
      <c r="Y51" s="127">
        <v>10</v>
      </c>
      <c r="Z51" s="39">
        <f t="shared" si="2"/>
        <v>0.02</v>
      </c>
      <c r="AA51" s="39">
        <f t="shared" si="3"/>
        <v>10000000</v>
      </c>
      <c r="AB51" s="39">
        <f t="shared" si="4"/>
        <v>10000000</v>
      </c>
      <c r="AC51" s="98">
        <f t="shared" si="5"/>
        <v>3500000</v>
      </c>
      <c r="AD51" s="41">
        <f t="shared" si="6"/>
        <v>0.33</v>
      </c>
      <c r="AE51" s="41">
        <f t="shared" si="7"/>
        <v>0.33</v>
      </c>
      <c r="AF51" s="40">
        <f t="shared" si="8"/>
        <v>1.4999999999999999E-2</v>
      </c>
      <c r="AG51" s="39">
        <f t="shared" si="9"/>
        <v>10000000</v>
      </c>
      <c r="AH51" s="39">
        <f t="shared" si="10"/>
        <v>10000000</v>
      </c>
      <c r="AI51" s="98">
        <f t="shared" si="11"/>
        <v>3500000</v>
      </c>
      <c r="AJ51" s="41">
        <f t="shared" si="12"/>
        <v>0.33</v>
      </c>
      <c r="AK51" s="41">
        <f t="shared" si="13"/>
        <v>0.33</v>
      </c>
      <c r="AL51" s="41">
        <f t="shared" si="14"/>
        <v>0.15</v>
      </c>
      <c r="AM51" s="39">
        <f t="shared" si="15"/>
        <v>16000</v>
      </c>
      <c r="AN51" s="39">
        <f t="shared" si="16"/>
        <v>10000</v>
      </c>
      <c r="AO51" s="39">
        <f t="shared" si="17"/>
        <v>10000</v>
      </c>
      <c r="AP51" s="41">
        <f t="shared" si="18"/>
        <v>0.03</v>
      </c>
      <c r="AQ51" s="41">
        <f t="shared" si="19"/>
        <v>0.03</v>
      </c>
      <c r="AR51" s="4">
        <f t="shared" si="20"/>
        <v>0.16750000000000001</v>
      </c>
      <c r="AS51" s="11">
        <f t="shared" si="21"/>
        <v>3.3799322757325401</v>
      </c>
      <c r="AT51" s="13">
        <f t="shared" si="22"/>
        <v>2698.7110633727179</v>
      </c>
      <c r="AU51" s="17">
        <f t="shared" si="187"/>
        <v>0.14240255159723011</v>
      </c>
      <c r="AV51" s="11">
        <f t="shared" si="23"/>
        <v>0.5714285714285714</v>
      </c>
      <c r="AW51" s="10">
        <f t="shared" si="24"/>
        <v>1</v>
      </c>
      <c r="AX51" s="10">
        <f t="shared" si="25"/>
        <v>0.8911</v>
      </c>
      <c r="AY51" s="10">
        <f t="shared" si="26"/>
        <v>224441.70126809561</v>
      </c>
      <c r="AZ51" s="10">
        <f t="shared" si="188"/>
        <v>1</v>
      </c>
      <c r="BA51" s="10">
        <f t="shared" si="27"/>
        <v>0.31188500000000002</v>
      </c>
      <c r="BB51" s="10">
        <f t="shared" si="28"/>
        <v>0.95377000000000001</v>
      </c>
      <c r="BC51" s="10">
        <f t="shared" si="29"/>
        <v>0.99909999999999999</v>
      </c>
      <c r="BD51" s="10">
        <f t="shared" si="30"/>
        <v>0.8911</v>
      </c>
      <c r="BE51" s="10">
        <f t="shared" si="31"/>
        <v>168331.27595107173</v>
      </c>
      <c r="BF51" s="10">
        <f t="shared" si="32"/>
        <v>1</v>
      </c>
      <c r="BG51" s="10">
        <f t="shared" si="33"/>
        <v>0.31188500000000002</v>
      </c>
      <c r="BH51" s="10">
        <f t="shared" si="34"/>
        <v>0.95377000000000001</v>
      </c>
      <c r="BI51" s="120">
        <f t="shared" si="189"/>
        <v>60.927691672205583</v>
      </c>
      <c r="BJ51" s="120">
        <f t="shared" si="221"/>
        <v>15.231922918051396</v>
      </c>
      <c r="BK51" s="120">
        <f t="shared" si="221"/>
        <v>6.7697435191339537</v>
      </c>
      <c r="BL51" s="120">
        <f t="shared" si="221"/>
        <v>3.8079807295128489</v>
      </c>
      <c r="BM51" s="120">
        <f t="shared" si="221"/>
        <v>2.4371076668882234</v>
      </c>
      <c r="BN51" s="120">
        <f t="shared" si="221"/>
        <v>1.6924358797834884</v>
      </c>
      <c r="BO51" s="120">
        <f t="shared" si="221"/>
        <v>1.2434222790246037</v>
      </c>
      <c r="BP51" s="120">
        <f t="shared" si="221"/>
        <v>0.95199518237821223</v>
      </c>
      <c r="BQ51" s="120">
        <f t="shared" si="221"/>
        <v>1.3333333333333333</v>
      </c>
      <c r="BR51" s="120">
        <f t="shared" si="221"/>
        <v>1.3333333333333333</v>
      </c>
      <c r="BS51" s="120">
        <f t="shared" si="221"/>
        <v>1.3333333333333333</v>
      </c>
      <c r="BT51" s="120">
        <f t="shared" si="221"/>
        <v>1.3333333333333333</v>
      </c>
      <c r="BU51" s="120">
        <f t="shared" si="221"/>
        <v>1.3333333333333333</v>
      </c>
      <c r="BV51" s="120">
        <f t="shared" si="221"/>
        <v>1.3333333333333333</v>
      </c>
      <c r="BW51" s="120">
        <f t="shared" si="221"/>
        <v>1.3333333333333333</v>
      </c>
      <c r="BX51" s="120">
        <f t="shared" si="221"/>
        <v>1.3333333333333333</v>
      </c>
      <c r="BY51" s="120">
        <f t="shared" si="221"/>
        <v>8.7535456981153448E-2</v>
      </c>
      <c r="BZ51" s="120">
        <f t="shared" si="221"/>
        <v>0.35014182792461379</v>
      </c>
      <c r="CA51" s="120">
        <f t="shared" si="221"/>
        <v>0.78781911283038109</v>
      </c>
      <c r="CB51" s="120">
        <f t="shared" si="221"/>
        <v>1.4005673116984552</v>
      </c>
      <c r="CC51" s="120">
        <f t="shared" si="221"/>
        <v>2.1883864245288365</v>
      </c>
      <c r="CD51" s="120">
        <f t="shared" si="221"/>
        <v>3.1512764513215243</v>
      </c>
      <c r="CE51" s="120">
        <f t="shared" si="221"/>
        <v>4.2892373920765197</v>
      </c>
      <c r="CF51" s="120">
        <f t="shared" si="221"/>
        <v>5.6022692467938207</v>
      </c>
      <c r="CG51" s="120">
        <f t="shared" si="190"/>
        <v>15.231922918051396</v>
      </c>
      <c r="CH51" s="120">
        <f t="shared" si="190"/>
        <v>3.8079807295128489</v>
      </c>
      <c r="CI51" s="120">
        <f t="shared" si="190"/>
        <v>1.6924358797834884</v>
      </c>
      <c r="CJ51" s="120">
        <f t="shared" si="190"/>
        <v>0.95199518237821223</v>
      </c>
      <c r="CK51" s="120">
        <f t="shared" si="190"/>
        <v>0.60927691672205586</v>
      </c>
      <c r="CL51" s="120">
        <f t="shared" si="190"/>
        <v>0.4231089699458721</v>
      </c>
      <c r="CM51" s="120">
        <f t="shared" si="190"/>
        <v>0.31085556975615092</v>
      </c>
      <c r="CN51" s="120">
        <f t="shared" si="190"/>
        <v>0.23799879559455306</v>
      </c>
      <c r="CO51" s="94">
        <f t="shared" si="37"/>
        <v>4.530683119648387</v>
      </c>
      <c r="CP51" s="94">
        <f t="shared" si="38"/>
        <v>4.875192478593549</v>
      </c>
      <c r="CQ51" s="94">
        <f t="shared" si="39"/>
        <v>5.4493747435021511</v>
      </c>
      <c r="CR51" s="94">
        <f t="shared" si="40"/>
        <v>6.2532299143741943</v>
      </c>
      <c r="CS51" s="94">
        <f t="shared" si="41"/>
        <v>7.2867579912096794</v>
      </c>
      <c r="CT51" s="94">
        <f t="shared" si="42"/>
        <v>8.5499589740086037</v>
      </c>
      <c r="CU51" s="94">
        <f t="shared" si="43"/>
        <v>10.042832862770972</v>
      </c>
      <c r="CV51" s="94">
        <f t="shared" si="44"/>
        <v>11.765379657496778</v>
      </c>
      <c r="CW51" s="94">
        <f t="shared" si="45"/>
        <v>4.530683119648387</v>
      </c>
      <c r="CX51" s="94">
        <f t="shared" si="46"/>
        <v>4.875192478593549</v>
      </c>
      <c r="CY51" s="94">
        <f t="shared" si="47"/>
        <v>5.4493747435021511</v>
      </c>
      <c r="CZ51" s="94">
        <f t="shared" si="48"/>
        <v>6.2532299143741943</v>
      </c>
      <c r="DA51" s="94">
        <f t="shared" si="49"/>
        <v>7.2867579912096794</v>
      </c>
      <c r="DB51" s="94">
        <f t="shared" si="50"/>
        <v>8.5499589740086037</v>
      </c>
      <c r="DC51" s="94">
        <f t="shared" si="51"/>
        <v>10.042832862770972</v>
      </c>
      <c r="DD51" s="94">
        <f t="shared" si="52"/>
        <v>11.765379657496778</v>
      </c>
      <c r="DE51" s="11">
        <f t="shared" si="53"/>
        <v>63.558613795853397</v>
      </c>
      <c r="DF51" s="11">
        <f t="shared" si="54"/>
        <v>18.125451412642676</v>
      </c>
      <c r="DG51" s="11">
        <f t="shared" si="55"/>
        <v>10.100949298631001</v>
      </c>
      <c r="DH51" s="11">
        <f t="shared" si="56"/>
        <v>7.7519347078779708</v>
      </c>
      <c r="DI51" s="11">
        <f t="shared" si="57"/>
        <v>7.168880758083727</v>
      </c>
      <c r="DJ51" s="11">
        <f t="shared" si="58"/>
        <v>7.3870989977716794</v>
      </c>
      <c r="DK51" s="11">
        <f t="shared" si="59"/>
        <v>8.0760463377677905</v>
      </c>
      <c r="DL51" s="11">
        <f t="shared" si="60"/>
        <v>9.0976510958386996</v>
      </c>
      <c r="DM51" s="94">
        <f t="shared" si="61"/>
        <v>63.558613795853397</v>
      </c>
      <c r="DN51" s="94">
        <f t="shared" si="62"/>
        <v>18.125451412642676</v>
      </c>
      <c r="DO51" s="94">
        <f t="shared" si="63"/>
        <v>10.100949298631001</v>
      </c>
      <c r="DP51" s="94">
        <f t="shared" si="64"/>
        <v>7.7519347078779708</v>
      </c>
      <c r="DQ51" s="94">
        <f t="shared" si="65"/>
        <v>7.168880758083727</v>
      </c>
      <c r="DR51" s="94">
        <f t="shared" si="66"/>
        <v>7.3870989977716794</v>
      </c>
      <c r="DS51" s="94">
        <f t="shared" si="67"/>
        <v>8.0760463377677905</v>
      </c>
      <c r="DT51" s="94">
        <f t="shared" si="68"/>
        <v>9.0976510958386996</v>
      </c>
      <c r="DU51" s="94">
        <f t="shared" si="69"/>
        <v>30.146767084248538</v>
      </c>
      <c r="DV51" s="94">
        <f t="shared" si="70"/>
        <v>11.25353795106497</v>
      </c>
      <c r="DW51" s="94">
        <f t="shared" si="71"/>
        <v>7.9165754952935945</v>
      </c>
      <c r="DX51" s="94">
        <f t="shared" si="72"/>
        <v>6.9397456077775832</v>
      </c>
      <c r="DY51" s="94">
        <f t="shared" si="73"/>
        <v>6.6972845662688139</v>
      </c>
      <c r="DZ51" s="94">
        <f t="shared" si="74"/>
        <v>6.7880298938489156</v>
      </c>
      <c r="EA51" s="94">
        <f t="shared" si="75"/>
        <v>7.0745263486951657</v>
      </c>
      <c r="EB51" s="94">
        <f t="shared" si="76"/>
        <v>7.4993572819897594</v>
      </c>
      <c r="EC51" s="94">
        <f t="shared" si="77"/>
        <v>30.146767084248541</v>
      </c>
      <c r="ED51" s="94">
        <f t="shared" si="78"/>
        <v>11.25353795106497</v>
      </c>
      <c r="EE51" s="94">
        <f t="shared" si="79"/>
        <v>7.9165754952935954</v>
      </c>
      <c r="EF51" s="94">
        <f t="shared" si="80"/>
        <v>6.9397456077775832</v>
      </c>
      <c r="EG51" s="94">
        <f t="shared" si="81"/>
        <v>6.6972845662688139</v>
      </c>
      <c r="EH51" s="94">
        <f t="shared" si="82"/>
        <v>6.7880298938489156</v>
      </c>
      <c r="EI51" s="94">
        <f t="shared" si="83"/>
        <v>7.0745263486951657</v>
      </c>
      <c r="EJ51" s="94">
        <f t="shared" si="84"/>
        <v>7.4993572819897594</v>
      </c>
      <c r="EK51" s="94">
        <f t="shared" si="85"/>
        <v>30.146767084248541</v>
      </c>
      <c r="EL51" s="94">
        <f t="shared" si="86"/>
        <v>11.25353795106497</v>
      </c>
      <c r="EM51" s="94">
        <f t="shared" si="87"/>
        <v>7.9165754952935954</v>
      </c>
      <c r="EN51" s="94">
        <f t="shared" si="88"/>
        <v>6.9397456077775832</v>
      </c>
      <c r="EO51" s="94">
        <f t="shared" si="89"/>
        <v>6.6972845662688139</v>
      </c>
      <c r="EP51" s="94">
        <f t="shared" si="90"/>
        <v>6.7880298938489156</v>
      </c>
      <c r="EQ51" s="94">
        <f t="shared" si="91"/>
        <v>7.0745263486951657</v>
      </c>
      <c r="ER51" s="94">
        <f t="shared" si="92"/>
        <v>7.4993572819897594</v>
      </c>
      <c r="ES51" s="94">
        <f t="shared" si="93"/>
        <v>1</v>
      </c>
      <c r="ET51" s="94">
        <f t="shared" si="94"/>
        <v>1</v>
      </c>
      <c r="EU51" s="94">
        <f t="shared" si="95"/>
        <v>1</v>
      </c>
      <c r="EV51" s="94">
        <f t="shared" si="96"/>
        <v>1</v>
      </c>
      <c r="EW51" s="94">
        <f t="shared" si="97"/>
        <v>1</v>
      </c>
      <c r="EX51" s="94">
        <f t="shared" si="98"/>
        <v>1</v>
      </c>
      <c r="EY51" s="94">
        <f t="shared" si="99"/>
        <v>1</v>
      </c>
      <c r="EZ51" s="94">
        <f t="shared" si="100"/>
        <v>1</v>
      </c>
      <c r="FA51" s="94">
        <f t="shared" si="101"/>
        <v>1</v>
      </c>
      <c r="FB51" s="94">
        <f t="shared" si="102"/>
        <v>1</v>
      </c>
      <c r="FC51" s="94">
        <f t="shared" si="103"/>
        <v>1</v>
      </c>
      <c r="FD51" s="94">
        <f t="shared" si="104"/>
        <v>1</v>
      </c>
      <c r="FE51" s="94">
        <f t="shared" si="105"/>
        <v>1</v>
      </c>
      <c r="FF51" s="94">
        <f t="shared" si="106"/>
        <v>1</v>
      </c>
      <c r="FG51" s="94">
        <f t="shared" si="107"/>
        <v>1</v>
      </c>
      <c r="FH51" s="94">
        <f t="shared" si="108"/>
        <v>1</v>
      </c>
      <c r="FI51" s="94">
        <f t="shared" si="109"/>
        <v>1</v>
      </c>
      <c r="FJ51" s="94">
        <f t="shared" si="110"/>
        <v>1</v>
      </c>
      <c r="FK51" s="94">
        <f t="shared" si="111"/>
        <v>1</v>
      </c>
      <c r="FL51" s="94">
        <f t="shared" si="112"/>
        <v>1</v>
      </c>
      <c r="FM51" s="94">
        <f t="shared" si="113"/>
        <v>1</v>
      </c>
      <c r="FN51" s="94">
        <f t="shared" si="114"/>
        <v>1</v>
      </c>
      <c r="FO51" s="94">
        <f t="shared" si="115"/>
        <v>1</v>
      </c>
      <c r="FP51" s="94">
        <f t="shared" si="116"/>
        <v>1</v>
      </c>
      <c r="FQ51" s="114">
        <f t="shared" si="117"/>
        <v>40.427696704687222</v>
      </c>
      <c r="FR51" s="114">
        <f t="shared" si="118"/>
        <v>11.486254890313948</v>
      </c>
      <c r="FS51" s="114">
        <f t="shared" si="119"/>
        <v>6.3577153769834691</v>
      </c>
      <c r="FT51" s="114">
        <f t="shared" si="120"/>
        <v>4.7972543383876394</v>
      </c>
      <c r="FU51" s="114">
        <f t="shared" si="121"/>
        <v>4.2856264608907138</v>
      </c>
      <c r="FV51" s="114">
        <f t="shared" si="122"/>
        <v>4.1835936271033622</v>
      </c>
      <c r="FW51" s="114">
        <f t="shared" si="123"/>
        <v>4.2620661519909318</v>
      </c>
      <c r="FX51" s="114">
        <f t="shared" si="124"/>
        <v>4.4209231556562276</v>
      </c>
      <c r="FZ51" s="89">
        <f t="shared" si="125"/>
        <v>4.1835936271033622</v>
      </c>
      <c r="GB51" s="120">
        <f t="shared" si="212"/>
        <v>11.423942188538547</v>
      </c>
      <c r="GC51" s="120">
        <f t="shared" si="212"/>
        <v>2.8559855471346367</v>
      </c>
      <c r="GD51" s="120">
        <f t="shared" si="212"/>
        <v>1.2693269098376163</v>
      </c>
      <c r="GE51" s="120">
        <f t="shared" si="212"/>
        <v>0.71399638678365918</v>
      </c>
      <c r="GF51" s="120">
        <f t="shared" si="212"/>
        <v>0.45695768754154187</v>
      </c>
      <c r="GG51" s="120">
        <f t="shared" si="212"/>
        <v>0.31733172745940408</v>
      </c>
      <c r="GH51" s="120">
        <f t="shared" si="212"/>
        <v>0.23314167731711319</v>
      </c>
      <c r="GI51" s="120">
        <f t="shared" si="212"/>
        <v>0.17849909669591479</v>
      </c>
      <c r="GJ51" s="120">
        <v>1</v>
      </c>
      <c r="GK51" s="120">
        <v>1</v>
      </c>
      <c r="GL51" s="120">
        <v>1</v>
      </c>
      <c r="GM51" s="120">
        <v>1</v>
      </c>
      <c r="GN51" s="120">
        <v>1</v>
      </c>
      <c r="GO51" s="120">
        <v>1</v>
      </c>
      <c r="GP51" s="120">
        <v>1</v>
      </c>
      <c r="GQ51" s="120">
        <v>1</v>
      </c>
      <c r="GR51" s="120">
        <f t="shared" si="127"/>
        <v>8.7535456981153448E-2</v>
      </c>
      <c r="GS51" s="120">
        <f t="shared" si="128"/>
        <v>0.35014182792461379</v>
      </c>
      <c r="GT51" s="120">
        <f t="shared" si="129"/>
        <v>0.78781911283038109</v>
      </c>
      <c r="GU51" s="120">
        <f t="shared" si="130"/>
        <v>1.4005673116984552</v>
      </c>
      <c r="GV51" s="120">
        <f t="shared" si="131"/>
        <v>2.1883864245288365</v>
      </c>
      <c r="GW51" s="120">
        <f t="shared" si="132"/>
        <v>3.1512764513215243</v>
      </c>
      <c r="GX51" s="120">
        <f t="shared" si="133"/>
        <v>4.2892373920765197</v>
      </c>
      <c r="GY51" s="120">
        <f t="shared" si="134"/>
        <v>5.6022692467938207</v>
      </c>
      <c r="GZ51" s="120">
        <f t="shared" si="135"/>
        <v>11.423942188538547</v>
      </c>
      <c r="HA51" s="120">
        <f t="shared" si="136"/>
        <v>2.8559855471346367</v>
      </c>
      <c r="HB51" s="120">
        <f t="shared" si="137"/>
        <v>1.2693269098376163</v>
      </c>
      <c r="HC51" s="120">
        <f t="shared" si="138"/>
        <v>0.71399638678365918</v>
      </c>
      <c r="HD51" s="120">
        <f t="shared" si="139"/>
        <v>0.45695768754154187</v>
      </c>
      <c r="HE51" s="120">
        <f t="shared" si="140"/>
        <v>0.31733172745940408</v>
      </c>
      <c r="HF51" s="120">
        <f t="shared" si="141"/>
        <v>0.23314167731711319</v>
      </c>
      <c r="HG51" s="120">
        <f t="shared" si="142"/>
        <v>0.17849909669591479</v>
      </c>
      <c r="HI51" s="120">
        <f t="shared" si="213"/>
        <v>60.927691672205583</v>
      </c>
      <c r="HJ51" s="120">
        <f t="shared" si="213"/>
        <v>15.231922918051396</v>
      </c>
      <c r="HK51" s="120">
        <f t="shared" si="213"/>
        <v>6.7697435191339537</v>
      </c>
      <c r="HL51" s="120">
        <f t="shared" si="213"/>
        <v>3.8079807295128489</v>
      </c>
      <c r="HM51" s="120">
        <f t="shared" si="213"/>
        <v>2.4371076668882234</v>
      </c>
      <c r="HN51" s="120">
        <f t="shared" si="213"/>
        <v>1.6924358797834884</v>
      </c>
      <c r="HO51" s="120">
        <f t="shared" si="213"/>
        <v>1.2434222790246037</v>
      </c>
      <c r="HP51" s="120">
        <f t="shared" si="213"/>
        <v>0.95199518237821223</v>
      </c>
      <c r="HQ51" s="120">
        <f t="shared" si="214"/>
        <v>1.3333333333333333</v>
      </c>
      <c r="HR51" s="120">
        <f t="shared" si="214"/>
        <v>1.3333333333333333</v>
      </c>
      <c r="HS51" s="120">
        <f t="shared" si="214"/>
        <v>1.3333333333333333</v>
      </c>
      <c r="HT51" s="120">
        <f t="shared" si="214"/>
        <v>1.3333333333333333</v>
      </c>
      <c r="HU51" s="120">
        <f t="shared" si="214"/>
        <v>1.3333333333333333</v>
      </c>
      <c r="HV51" s="120">
        <f t="shared" si="214"/>
        <v>1.3333333333333333</v>
      </c>
      <c r="HW51" s="120">
        <f t="shared" si="214"/>
        <v>1.3333333333333333</v>
      </c>
      <c r="HX51" s="120">
        <f t="shared" si="214"/>
        <v>1.3333333333333333</v>
      </c>
      <c r="HY51" s="120">
        <f t="shared" si="145"/>
        <v>8.7535456981153448E-2</v>
      </c>
      <c r="HZ51" s="120">
        <f t="shared" si="146"/>
        <v>0.35014182792461379</v>
      </c>
      <c r="IA51" s="120">
        <f t="shared" si="147"/>
        <v>0.78781911283038109</v>
      </c>
      <c r="IB51" s="120">
        <f t="shared" si="148"/>
        <v>1.4005673116984552</v>
      </c>
      <c r="IC51" s="120">
        <f t="shared" si="149"/>
        <v>2.1883864245288365</v>
      </c>
      <c r="ID51" s="120">
        <f t="shared" si="150"/>
        <v>3.1512764513215243</v>
      </c>
      <c r="IE51" s="120">
        <f t="shared" si="151"/>
        <v>4.2892373920765197</v>
      </c>
      <c r="IF51" s="120">
        <f t="shared" si="152"/>
        <v>5.6022692467938207</v>
      </c>
      <c r="IG51" s="120">
        <f t="shared" si="153"/>
        <v>15.231922918051396</v>
      </c>
      <c r="IH51" s="120">
        <f t="shared" si="154"/>
        <v>3.8079807295128489</v>
      </c>
      <c r="II51" s="120">
        <f t="shared" si="155"/>
        <v>1.6924358797834884</v>
      </c>
      <c r="IJ51" s="120">
        <f t="shared" si="156"/>
        <v>0.95199518237821223</v>
      </c>
      <c r="IK51" s="120">
        <f t="shared" si="157"/>
        <v>0.60927691672205586</v>
      </c>
      <c r="IL51" s="120">
        <f t="shared" si="158"/>
        <v>0.4231089699458721</v>
      </c>
      <c r="IM51" s="120">
        <f t="shared" si="159"/>
        <v>0.31085556975615092</v>
      </c>
      <c r="IN51" s="120">
        <f t="shared" si="160"/>
        <v>0.23799879559455306</v>
      </c>
      <c r="IO51" s="10"/>
      <c r="IP51" s="120">
        <f t="shared" si="161"/>
        <v>8.5679566414039101</v>
      </c>
      <c r="IQ51" s="120">
        <f t="shared" si="215"/>
        <v>2.2847884377077095</v>
      </c>
      <c r="IR51" s="120">
        <f t="shared" si="215"/>
        <v>1.1423942188538547</v>
      </c>
      <c r="IS51" s="120">
        <f t="shared" si="215"/>
        <v>0.67199659932579692</v>
      </c>
      <c r="IT51" s="120">
        <f t="shared" si="215"/>
        <v>0.43938239186686717</v>
      </c>
      <c r="IU51" s="120">
        <f t="shared" si="215"/>
        <v>0.30875519428482556</v>
      </c>
      <c r="IV51" s="120">
        <f t="shared" si="215"/>
        <v>0.22847884377077093</v>
      </c>
      <c r="IW51" s="120">
        <f t="shared" si="215"/>
        <v>0.17575295674674687</v>
      </c>
      <c r="IX51" s="120">
        <v>1</v>
      </c>
      <c r="IY51" s="120">
        <v>1</v>
      </c>
      <c r="IZ51" s="120">
        <v>1</v>
      </c>
      <c r="JA51" s="120">
        <v>1</v>
      </c>
      <c r="JB51" s="120">
        <v>1</v>
      </c>
      <c r="JC51" s="120">
        <v>1</v>
      </c>
      <c r="JD51" s="120">
        <v>1</v>
      </c>
      <c r="JE51" s="120">
        <v>1</v>
      </c>
      <c r="JF51" s="120">
        <f t="shared" si="163"/>
        <v>0.35014182792461379</v>
      </c>
      <c r="JG51" s="120">
        <f t="shared" si="216"/>
        <v>0.71779074724545822</v>
      </c>
      <c r="JH51" s="120">
        <f t="shared" si="216"/>
        <v>1.1904822149436869</v>
      </c>
      <c r="JI51" s="120">
        <f t="shared" si="216"/>
        <v>1.81764801849101</v>
      </c>
      <c r="JJ51" s="120">
        <f t="shared" si="216"/>
        <v>2.6125967160528876</v>
      </c>
      <c r="JK51" s="120">
        <f t="shared" si="216"/>
        <v>3.5794904435806805</v>
      </c>
      <c r="JL51" s="120">
        <f t="shared" si="216"/>
        <v>4.7199118404237943</v>
      </c>
      <c r="JM51" s="120">
        <f t="shared" si="216"/>
        <v>6.0345597343469013</v>
      </c>
      <c r="JN51" s="120">
        <f t="shared" si="165"/>
        <v>8.5679566414039101</v>
      </c>
      <c r="JO51" s="120">
        <f t="shared" si="166"/>
        <v>2.2847884377077095</v>
      </c>
      <c r="JP51" s="120">
        <f t="shared" si="167"/>
        <v>1.1423942188538547</v>
      </c>
      <c r="JQ51" s="120">
        <f t="shared" si="168"/>
        <v>0.67199659932579692</v>
      </c>
      <c r="JR51" s="120">
        <f t="shared" si="169"/>
        <v>0.43938239186686717</v>
      </c>
      <c r="JS51" s="120">
        <f t="shared" si="170"/>
        <v>0.30875519428482556</v>
      </c>
      <c r="JT51" s="120">
        <f t="shared" si="171"/>
        <v>0.22847884377077093</v>
      </c>
      <c r="JU51" s="120">
        <f t="shared" si="172"/>
        <v>0.17575295674674687</v>
      </c>
      <c r="JW51" s="120">
        <f t="shared" si="173"/>
        <v>45.695768754154187</v>
      </c>
      <c r="JX51" s="120">
        <f t="shared" si="217"/>
        <v>12.185538334441116</v>
      </c>
      <c r="JY51" s="120">
        <f t="shared" si="217"/>
        <v>6.0927691672205579</v>
      </c>
      <c r="JZ51" s="120">
        <f t="shared" si="217"/>
        <v>3.5839818630709166</v>
      </c>
      <c r="KA51" s="120">
        <f t="shared" si="217"/>
        <v>2.3433727566232916</v>
      </c>
      <c r="KB51" s="120">
        <f t="shared" si="217"/>
        <v>1.6466943695190699</v>
      </c>
      <c r="KC51" s="120">
        <f t="shared" si="217"/>
        <v>1.2185538334441117</v>
      </c>
      <c r="KD51" s="120">
        <f t="shared" si="217"/>
        <v>0.9373491026493167</v>
      </c>
      <c r="KE51" s="120">
        <f t="shared" si="218"/>
        <v>1.3333333333333333</v>
      </c>
      <c r="KF51" s="120">
        <f t="shared" si="218"/>
        <v>1.3333333333333333</v>
      </c>
      <c r="KG51" s="120">
        <f t="shared" si="218"/>
        <v>1.3333333333333333</v>
      </c>
      <c r="KH51" s="120">
        <f t="shared" si="218"/>
        <v>1.3333333333333333</v>
      </c>
      <c r="KI51" s="120">
        <f t="shared" si="218"/>
        <v>1.3333333333333333</v>
      </c>
      <c r="KJ51" s="120">
        <f t="shared" si="218"/>
        <v>1.3333333333333333</v>
      </c>
      <c r="KK51" s="120">
        <f t="shared" si="218"/>
        <v>1.3333333333333333</v>
      </c>
      <c r="KL51" s="120">
        <f t="shared" si="218"/>
        <v>1.3333333333333333</v>
      </c>
      <c r="KM51" s="120">
        <f t="shared" si="176"/>
        <v>0.35014182792461379</v>
      </c>
      <c r="KN51" s="120">
        <f t="shared" si="219"/>
        <v>0.71779074724545822</v>
      </c>
      <c r="KO51" s="120">
        <f t="shared" si="219"/>
        <v>1.1904822149436869</v>
      </c>
      <c r="KP51" s="120">
        <f t="shared" si="219"/>
        <v>1.81764801849101</v>
      </c>
      <c r="KQ51" s="120">
        <f t="shared" si="219"/>
        <v>2.6125967160528876</v>
      </c>
      <c r="KR51" s="120">
        <f t="shared" si="219"/>
        <v>3.5794904435806805</v>
      </c>
      <c r="KS51" s="120">
        <f t="shared" si="219"/>
        <v>4.7199118404237943</v>
      </c>
      <c r="KT51" s="120">
        <f t="shared" si="219"/>
        <v>6.0345597343469013</v>
      </c>
      <c r="KU51" s="120">
        <f t="shared" si="178"/>
        <v>11.423942188538547</v>
      </c>
      <c r="KV51" s="120">
        <f t="shared" si="179"/>
        <v>3.046384583610279</v>
      </c>
      <c r="KW51" s="120">
        <f t="shared" si="180"/>
        <v>1.5231922918051395</v>
      </c>
      <c r="KX51" s="120">
        <f t="shared" si="181"/>
        <v>0.89599546576772915</v>
      </c>
      <c r="KY51" s="120">
        <f t="shared" si="182"/>
        <v>0.5858431891558229</v>
      </c>
      <c r="KZ51" s="120">
        <f t="shared" si="183"/>
        <v>0.41167359237976747</v>
      </c>
      <c r="LA51" s="120">
        <f t="shared" si="184"/>
        <v>0.30463845836102793</v>
      </c>
      <c r="LB51" s="120">
        <f t="shared" si="185"/>
        <v>0.23433727566232918</v>
      </c>
      <c r="LD51" s="94">
        <v>3.3799322757325401</v>
      </c>
      <c r="LE51" s="18">
        <f t="shared" si="220"/>
        <v>7.3553567995738911</v>
      </c>
      <c r="LF51" s="18">
        <f t="shared" si="220"/>
        <v>5.9090037158732045</v>
      </c>
      <c r="LG51" s="18">
        <f t="shared" si="220"/>
        <v>4.8713295745603995</v>
      </c>
      <c r="LH51" s="18">
        <f t="shared" si="220"/>
        <v>3.6076405607481141</v>
      </c>
      <c r="LI51" s="18">
        <f t="shared" si="220"/>
        <v>2.3079130593443957</v>
      </c>
      <c r="LJ51" s="18">
        <f t="shared" si="220"/>
        <v>1.2513650279967428</v>
      </c>
      <c r="LK51" s="18">
        <f t="shared" si="220"/>
        <v>1.0038912838941239</v>
      </c>
      <c r="LL51" s="18"/>
      <c r="LM51" s="94">
        <v>3.3799322757325401</v>
      </c>
      <c r="LN51" s="18">
        <v>4.1065211456130823</v>
      </c>
      <c r="LO51" s="18">
        <v>3.7131971461598172</v>
      </c>
      <c r="LP51" s="18">
        <v>3.349376399944147</v>
      </c>
      <c r="LQ51" s="18">
        <v>2.8028562247060007</v>
      </c>
      <c r="LR51" s="18">
        <v>2.0511318959200904</v>
      </c>
      <c r="LS51" s="18">
        <v>1.2398065198090304</v>
      </c>
      <c r="LT51" s="18">
        <v>1.0243245942925072</v>
      </c>
      <c r="LU51" s="18">
        <v>7.3553567995738911</v>
      </c>
      <c r="LV51" s="18">
        <v>5.9090037158732045</v>
      </c>
      <c r="LW51" s="18">
        <v>4.8713295745603995</v>
      </c>
      <c r="LX51" s="18">
        <v>3.6076405607481141</v>
      </c>
      <c r="LY51" s="18">
        <v>2.3079130593443957</v>
      </c>
      <c r="LZ51" s="18">
        <v>1.2513650279967428</v>
      </c>
      <c r="MA51" s="18">
        <v>1.0038912838941239</v>
      </c>
      <c r="MB51" s="18">
        <v>4.3820933990274167</v>
      </c>
      <c r="MC51" s="18">
        <v>3.973817925169409</v>
      </c>
      <c r="MD51" s="18">
        <v>3.5666910016052982</v>
      </c>
      <c r="ME51" s="18">
        <v>2.9394476253585911</v>
      </c>
      <c r="MF51" s="18">
        <v>2.1087923466606115</v>
      </c>
      <c r="MG51" s="18">
        <v>1.24381194571482</v>
      </c>
      <c r="MH51" s="18">
        <v>1.0017320804499221</v>
      </c>
      <c r="MI51" s="18">
        <v>7.6855389278808177</v>
      </c>
      <c r="MJ51" s="18">
        <v>6.1302759072937283</v>
      </c>
      <c r="MK51" s="18">
        <v>5.0365636259305138</v>
      </c>
      <c r="ML51" s="18">
        <v>3.695593834532132</v>
      </c>
      <c r="MM51" s="18">
        <v>2.3544738565855132</v>
      </c>
      <c r="MN51" s="18">
        <v>1.2499717303965299</v>
      </c>
      <c r="MO51" s="18">
        <v>1.0000126254249304</v>
      </c>
      <c r="MP51" s="120"/>
      <c r="MQ51" s="120"/>
      <c r="MR51" s="120"/>
      <c r="MS51" s="120"/>
    </row>
    <row r="52" spans="1:357" ht="13.8" x14ac:dyDescent="0.3">
      <c r="A52" s="5"/>
      <c r="B52" s="5"/>
      <c r="C52" s="5"/>
      <c r="D52" s="5"/>
      <c r="E52" s="5"/>
      <c r="F52" s="5"/>
      <c r="G52" s="5"/>
      <c r="H52" s="5"/>
      <c r="I52" s="5"/>
      <c r="J52" s="5"/>
      <c r="K52" s="5"/>
      <c r="U52" s="4"/>
      <c r="V52" s="33"/>
      <c r="X52" s="127">
        <f t="shared" si="201"/>
        <v>36.165275350338177</v>
      </c>
      <c r="Y52" s="127">
        <v>10</v>
      </c>
      <c r="Z52" s="39">
        <f t="shared" si="2"/>
        <v>0.02</v>
      </c>
      <c r="AA52" s="39">
        <f t="shared" si="3"/>
        <v>10000000</v>
      </c>
      <c r="AB52" s="39">
        <f t="shared" si="4"/>
        <v>10000000</v>
      </c>
      <c r="AC52" s="98">
        <f t="shared" si="5"/>
        <v>3500000</v>
      </c>
      <c r="AD52" s="41">
        <f t="shared" si="6"/>
        <v>0.33</v>
      </c>
      <c r="AE52" s="41">
        <f t="shared" si="7"/>
        <v>0.33</v>
      </c>
      <c r="AF52" s="40">
        <f t="shared" si="8"/>
        <v>1.4999999999999999E-2</v>
      </c>
      <c r="AG52" s="39">
        <f t="shared" si="9"/>
        <v>10000000</v>
      </c>
      <c r="AH52" s="39">
        <f t="shared" si="10"/>
        <v>10000000</v>
      </c>
      <c r="AI52" s="98">
        <f t="shared" si="11"/>
        <v>3500000</v>
      </c>
      <c r="AJ52" s="41">
        <f t="shared" si="12"/>
        <v>0.33</v>
      </c>
      <c r="AK52" s="41">
        <f t="shared" si="13"/>
        <v>0.33</v>
      </c>
      <c r="AL52" s="41">
        <f t="shared" si="14"/>
        <v>0.15</v>
      </c>
      <c r="AM52" s="39">
        <f t="shared" si="15"/>
        <v>16000</v>
      </c>
      <c r="AN52" s="39">
        <f t="shared" si="16"/>
        <v>10000</v>
      </c>
      <c r="AO52" s="39">
        <f t="shared" si="17"/>
        <v>10000</v>
      </c>
      <c r="AP52" s="41">
        <f t="shared" si="18"/>
        <v>0.03</v>
      </c>
      <c r="AQ52" s="41">
        <f t="shared" si="19"/>
        <v>0.03</v>
      </c>
      <c r="AR52" s="4">
        <f t="shared" si="20"/>
        <v>0.16750000000000001</v>
      </c>
      <c r="AS52" s="11">
        <f t="shared" si="21"/>
        <v>3.6165275350338177</v>
      </c>
      <c r="AT52" s="13">
        <f t="shared" si="22"/>
        <v>2698.7110633727179</v>
      </c>
      <c r="AU52" s="17">
        <f t="shared" si="187"/>
        <v>0.14240255159723011</v>
      </c>
      <c r="AV52" s="11">
        <f t="shared" si="23"/>
        <v>0.5714285714285714</v>
      </c>
      <c r="AW52" s="10">
        <f t="shared" si="24"/>
        <v>1</v>
      </c>
      <c r="AX52" s="10">
        <f t="shared" si="25"/>
        <v>0.8911</v>
      </c>
      <c r="AY52" s="10">
        <f t="shared" si="26"/>
        <v>224441.70126809561</v>
      </c>
      <c r="AZ52" s="10">
        <f t="shared" si="188"/>
        <v>1</v>
      </c>
      <c r="BA52" s="10">
        <f t="shared" si="27"/>
        <v>0.31188500000000002</v>
      </c>
      <c r="BB52" s="10">
        <f t="shared" si="28"/>
        <v>0.95377000000000001</v>
      </c>
      <c r="BC52" s="10">
        <f t="shared" si="29"/>
        <v>0.99909999999999999</v>
      </c>
      <c r="BD52" s="10">
        <f t="shared" si="30"/>
        <v>0.8911</v>
      </c>
      <c r="BE52" s="10">
        <f t="shared" si="31"/>
        <v>168331.27595107173</v>
      </c>
      <c r="BF52" s="10">
        <f t="shared" si="32"/>
        <v>1</v>
      </c>
      <c r="BG52" s="10">
        <f t="shared" si="33"/>
        <v>0.31188500000000002</v>
      </c>
      <c r="BH52" s="10">
        <f t="shared" si="34"/>
        <v>0.95377000000000001</v>
      </c>
      <c r="BI52" s="120">
        <f t="shared" si="189"/>
        <v>69.756114195508175</v>
      </c>
      <c r="BJ52" s="120">
        <f t="shared" si="221"/>
        <v>17.439028548877044</v>
      </c>
      <c r="BK52" s="120">
        <f t="shared" si="221"/>
        <v>7.7506793550564641</v>
      </c>
      <c r="BL52" s="120">
        <f t="shared" si="221"/>
        <v>4.3597571372192609</v>
      </c>
      <c r="BM52" s="120">
        <f t="shared" si="221"/>
        <v>2.7902445678203271</v>
      </c>
      <c r="BN52" s="120">
        <f t="shared" si="221"/>
        <v>1.937669838764116</v>
      </c>
      <c r="BO52" s="120">
        <f t="shared" si="221"/>
        <v>1.4235941672552688</v>
      </c>
      <c r="BP52" s="120">
        <f t="shared" si="221"/>
        <v>1.0899392843048152</v>
      </c>
      <c r="BQ52" s="120">
        <f t="shared" si="221"/>
        <v>1.3333333333333333</v>
      </c>
      <c r="BR52" s="120">
        <f t="shared" si="221"/>
        <v>1.3333333333333333</v>
      </c>
      <c r="BS52" s="120">
        <f t="shared" si="221"/>
        <v>1.3333333333333333</v>
      </c>
      <c r="BT52" s="120">
        <f t="shared" si="221"/>
        <v>1.3333333333333333</v>
      </c>
      <c r="BU52" s="120">
        <f t="shared" si="221"/>
        <v>1.3333333333333333</v>
      </c>
      <c r="BV52" s="120">
        <f t="shared" si="221"/>
        <v>1.3333333333333333</v>
      </c>
      <c r="BW52" s="120">
        <f t="shared" si="221"/>
        <v>1.3333333333333333</v>
      </c>
      <c r="BX52" s="120">
        <f t="shared" si="221"/>
        <v>1.3333333333333333</v>
      </c>
      <c r="BY52" s="120">
        <f t="shared" si="221"/>
        <v>7.64568582244331E-2</v>
      </c>
      <c r="BZ52" s="120">
        <f t="shared" si="221"/>
        <v>0.3058274328977324</v>
      </c>
      <c r="CA52" s="120">
        <f t="shared" si="221"/>
        <v>0.68811172401989784</v>
      </c>
      <c r="CB52" s="120">
        <f t="shared" si="221"/>
        <v>1.2233097315909296</v>
      </c>
      <c r="CC52" s="120">
        <f t="shared" si="221"/>
        <v>1.9114214556108273</v>
      </c>
      <c r="CD52" s="120">
        <f t="shared" si="221"/>
        <v>2.7524468960795914</v>
      </c>
      <c r="CE52" s="120">
        <f t="shared" si="221"/>
        <v>3.7463860529972215</v>
      </c>
      <c r="CF52" s="120">
        <f t="shared" si="221"/>
        <v>4.8932389263637184</v>
      </c>
      <c r="CG52" s="120">
        <f t="shared" si="190"/>
        <v>17.439028548877044</v>
      </c>
      <c r="CH52" s="120">
        <f t="shared" si="190"/>
        <v>4.3597571372192609</v>
      </c>
      <c r="CI52" s="120">
        <f t="shared" si="190"/>
        <v>1.937669838764116</v>
      </c>
      <c r="CJ52" s="120">
        <f t="shared" si="190"/>
        <v>1.0899392843048152</v>
      </c>
      <c r="CK52" s="120">
        <f t="shared" si="190"/>
        <v>0.69756114195508179</v>
      </c>
      <c r="CL52" s="120">
        <f t="shared" si="190"/>
        <v>0.48441745969102901</v>
      </c>
      <c r="CM52" s="120">
        <f t="shared" si="190"/>
        <v>0.35589854181381719</v>
      </c>
      <c r="CN52" s="120">
        <f t="shared" si="190"/>
        <v>0.27248482107620381</v>
      </c>
      <c r="CO52" s="94">
        <f t="shared" si="37"/>
        <v>4.5161492721184269</v>
      </c>
      <c r="CP52" s="94">
        <f t="shared" si="38"/>
        <v>4.8170570884737085</v>
      </c>
      <c r="CQ52" s="94">
        <f t="shared" si="39"/>
        <v>5.31857011573251</v>
      </c>
      <c r="CR52" s="94">
        <f t="shared" si="40"/>
        <v>6.0206883538948333</v>
      </c>
      <c r="CS52" s="94">
        <f t="shared" si="41"/>
        <v>6.9234118029606764</v>
      </c>
      <c r="CT52" s="94">
        <f t="shared" si="42"/>
        <v>8.0267404629300412</v>
      </c>
      <c r="CU52" s="94">
        <f t="shared" si="43"/>
        <v>9.3306743338029268</v>
      </c>
      <c r="CV52" s="94">
        <f t="shared" si="44"/>
        <v>10.835213415579332</v>
      </c>
      <c r="CW52" s="94">
        <f t="shared" si="45"/>
        <v>4.5161492721184269</v>
      </c>
      <c r="CX52" s="94">
        <f t="shared" si="46"/>
        <v>4.8170570884737085</v>
      </c>
      <c r="CY52" s="94">
        <f t="shared" si="47"/>
        <v>5.31857011573251</v>
      </c>
      <c r="CZ52" s="94">
        <f t="shared" si="48"/>
        <v>6.0206883538948333</v>
      </c>
      <c r="DA52" s="94">
        <f t="shared" si="49"/>
        <v>6.9234118029606764</v>
      </c>
      <c r="DB52" s="94">
        <f t="shared" si="50"/>
        <v>8.0267404629300412</v>
      </c>
      <c r="DC52" s="94">
        <f t="shared" si="51"/>
        <v>9.3306743338029268</v>
      </c>
      <c r="DD52" s="94">
        <f t="shared" si="52"/>
        <v>10.835213415579332</v>
      </c>
      <c r="DE52" s="11">
        <f t="shared" si="53"/>
        <v>72.375957720399271</v>
      </c>
      <c r="DF52" s="11">
        <f t="shared" si="54"/>
        <v>20.288242648441443</v>
      </c>
      <c r="DG52" s="11">
        <f t="shared" si="55"/>
        <v>10.982177745743028</v>
      </c>
      <c r="DH52" s="11">
        <f t="shared" si="56"/>
        <v>8.1264535354768572</v>
      </c>
      <c r="DI52" s="11">
        <f t="shared" si="57"/>
        <v>7.2450526900978209</v>
      </c>
      <c r="DJ52" s="11">
        <f t="shared" si="58"/>
        <v>7.2335034015103741</v>
      </c>
      <c r="DK52" s="11">
        <f t="shared" si="59"/>
        <v>7.7133668869191574</v>
      </c>
      <c r="DL52" s="11">
        <f t="shared" si="60"/>
        <v>8.5265648773352005</v>
      </c>
      <c r="DM52" s="94">
        <f t="shared" si="61"/>
        <v>72.375957720399271</v>
      </c>
      <c r="DN52" s="94">
        <f t="shared" si="62"/>
        <v>20.288242648441443</v>
      </c>
      <c r="DO52" s="94">
        <f t="shared" si="63"/>
        <v>10.982177745743028</v>
      </c>
      <c r="DP52" s="94">
        <f t="shared" si="64"/>
        <v>8.1264535354768572</v>
      </c>
      <c r="DQ52" s="94">
        <f t="shared" si="65"/>
        <v>7.2450526900978209</v>
      </c>
      <c r="DR52" s="94">
        <f t="shared" si="66"/>
        <v>7.2335034015103741</v>
      </c>
      <c r="DS52" s="94">
        <f t="shared" si="67"/>
        <v>7.7133668869191574</v>
      </c>
      <c r="DT52" s="94">
        <f t="shared" si="68"/>
        <v>8.5265648773352005</v>
      </c>
      <c r="DU52" s="94">
        <f t="shared" si="69"/>
        <v>33.813430164124526</v>
      </c>
      <c r="DV52" s="94">
        <f t="shared" si="70"/>
        <v>12.152927477167768</v>
      </c>
      <c r="DW52" s="94">
        <f t="shared" si="71"/>
        <v>8.2830314075969742</v>
      </c>
      <c r="DX52" s="94">
        <f t="shared" si="72"/>
        <v>7.095488013838489</v>
      </c>
      <c r="DY52" s="94">
        <f t="shared" si="73"/>
        <v>6.7289604102904352</v>
      </c>
      <c r="DZ52" s="94">
        <f t="shared" si="74"/>
        <v>6.7241576771289724</v>
      </c>
      <c r="EA52" s="94">
        <f t="shared" si="75"/>
        <v>6.9237073079912639</v>
      </c>
      <c r="EB52" s="94">
        <f t="shared" si="76"/>
        <v>7.2618729816458085</v>
      </c>
      <c r="EC52" s="94">
        <f t="shared" si="77"/>
        <v>33.813430164124526</v>
      </c>
      <c r="ED52" s="94">
        <f t="shared" si="78"/>
        <v>12.152927477167768</v>
      </c>
      <c r="EE52" s="94">
        <f t="shared" si="79"/>
        <v>8.283031407596976</v>
      </c>
      <c r="EF52" s="94">
        <f t="shared" si="80"/>
        <v>7.095488013838489</v>
      </c>
      <c r="EG52" s="94">
        <f t="shared" si="81"/>
        <v>6.7289604102904352</v>
      </c>
      <c r="EH52" s="94">
        <f t="shared" si="82"/>
        <v>6.7241576771289733</v>
      </c>
      <c r="EI52" s="94">
        <f t="shared" si="83"/>
        <v>6.9237073079912639</v>
      </c>
      <c r="EJ52" s="94">
        <f t="shared" si="84"/>
        <v>7.2618729816458085</v>
      </c>
      <c r="EK52" s="94">
        <f t="shared" si="85"/>
        <v>33.813430164124526</v>
      </c>
      <c r="EL52" s="94">
        <f t="shared" si="86"/>
        <v>12.152927477167768</v>
      </c>
      <c r="EM52" s="94">
        <f t="shared" si="87"/>
        <v>8.283031407596976</v>
      </c>
      <c r="EN52" s="94">
        <f t="shared" si="88"/>
        <v>7.095488013838489</v>
      </c>
      <c r="EO52" s="94">
        <f t="shared" si="89"/>
        <v>6.7289604102904352</v>
      </c>
      <c r="EP52" s="94">
        <f t="shared" si="90"/>
        <v>6.7241576771289733</v>
      </c>
      <c r="EQ52" s="94">
        <f t="shared" si="91"/>
        <v>6.9237073079912639</v>
      </c>
      <c r="ER52" s="94">
        <f t="shared" si="92"/>
        <v>7.2618729816458085</v>
      </c>
      <c r="ES52" s="94">
        <f t="shared" si="93"/>
        <v>1</v>
      </c>
      <c r="ET52" s="94">
        <f t="shared" si="94"/>
        <v>1</v>
      </c>
      <c r="EU52" s="94">
        <f t="shared" si="95"/>
        <v>1</v>
      </c>
      <c r="EV52" s="94">
        <f t="shared" si="96"/>
        <v>1</v>
      </c>
      <c r="EW52" s="94">
        <f t="shared" si="97"/>
        <v>1</v>
      </c>
      <c r="EX52" s="94">
        <f t="shared" si="98"/>
        <v>1</v>
      </c>
      <c r="EY52" s="94">
        <f t="shared" si="99"/>
        <v>1</v>
      </c>
      <c r="EZ52" s="94">
        <f t="shared" si="100"/>
        <v>1</v>
      </c>
      <c r="FA52" s="94">
        <f t="shared" si="101"/>
        <v>1</v>
      </c>
      <c r="FB52" s="94">
        <f t="shared" si="102"/>
        <v>1</v>
      </c>
      <c r="FC52" s="94">
        <f t="shared" si="103"/>
        <v>0.99999999999999978</v>
      </c>
      <c r="FD52" s="94">
        <f t="shared" si="104"/>
        <v>1</v>
      </c>
      <c r="FE52" s="94">
        <f t="shared" si="105"/>
        <v>1</v>
      </c>
      <c r="FF52" s="94">
        <f t="shared" si="106"/>
        <v>1</v>
      </c>
      <c r="FG52" s="94">
        <f t="shared" si="107"/>
        <v>1</v>
      </c>
      <c r="FH52" s="94">
        <f t="shared" si="108"/>
        <v>1</v>
      </c>
      <c r="FI52" s="94">
        <f t="shared" si="109"/>
        <v>1</v>
      </c>
      <c r="FJ52" s="94">
        <f t="shared" si="110"/>
        <v>1</v>
      </c>
      <c r="FK52" s="94">
        <f t="shared" si="111"/>
        <v>1</v>
      </c>
      <c r="FL52" s="94">
        <f t="shared" si="112"/>
        <v>1</v>
      </c>
      <c r="FM52" s="94">
        <f t="shared" si="113"/>
        <v>1</v>
      </c>
      <c r="FN52" s="94">
        <f t="shared" si="114"/>
        <v>1</v>
      </c>
      <c r="FO52" s="94">
        <f t="shared" si="115"/>
        <v>1</v>
      </c>
      <c r="FP52" s="94">
        <f t="shared" si="116"/>
        <v>1</v>
      </c>
      <c r="FQ52" s="114">
        <f t="shared" si="117"/>
        <v>46.04481597169751</v>
      </c>
      <c r="FR52" s="114">
        <f t="shared" si="118"/>
        <v>12.864249973450779</v>
      </c>
      <c r="FS52" s="114">
        <f t="shared" si="119"/>
        <v>6.9251619679638212</v>
      </c>
      <c r="FT52" s="114">
        <f t="shared" si="120"/>
        <v>5.0588312965755913</v>
      </c>
      <c r="FU52" s="114">
        <f t="shared" si="121"/>
        <v>4.3900218186729987</v>
      </c>
      <c r="FV52" s="114">
        <f t="shared" si="122"/>
        <v>4.193717000463443</v>
      </c>
      <c r="FW52" s="114">
        <f t="shared" si="123"/>
        <v>4.211805516937261</v>
      </c>
      <c r="FX52" s="114">
        <f t="shared" si="124"/>
        <v>4.3315182028707344</v>
      </c>
      <c r="FZ52" s="89">
        <f t="shared" si="125"/>
        <v>4.193717000463443</v>
      </c>
      <c r="GB52" s="120">
        <f t="shared" si="212"/>
        <v>13.079271411657782</v>
      </c>
      <c r="GC52" s="120">
        <f t="shared" si="212"/>
        <v>3.2698178529144455</v>
      </c>
      <c r="GD52" s="120">
        <f t="shared" si="212"/>
        <v>1.4532523790730869</v>
      </c>
      <c r="GE52" s="120">
        <f t="shared" si="212"/>
        <v>0.81745446322861137</v>
      </c>
      <c r="GF52" s="120">
        <f t="shared" si="212"/>
        <v>0.52317085646631134</v>
      </c>
      <c r="GG52" s="120">
        <f t="shared" si="212"/>
        <v>0.36331309476827173</v>
      </c>
      <c r="GH52" s="120">
        <f t="shared" si="212"/>
        <v>0.26692390636036289</v>
      </c>
      <c r="GI52" s="120">
        <f t="shared" si="212"/>
        <v>0.20436361580715284</v>
      </c>
      <c r="GJ52" s="120">
        <v>1</v>
      </c>
      <c r="GK52" s="120">
        <v>1</v>
      </c>
      <c r="GL52" s="120">
        <v>1</v>
      </c>
      <c r="GM52" s="120">
        <v>1</v>
      </c>
      <c r="GN52" s="120">
        <v>1</v>
      </c>
      <c r="GO52" s="120">
        <v>1</v>
      </c>
      <c r="GP52" s="120">
        <v>1</v>
      </c>
      <c r="GQ52" s="120">
        <v>1</v>
      </c>
      <c r="GR52" s="120">
        <f t="shared" si="127"/>
        <v>7.64568582244331E-2</v>
      </c>
      <c r="GS52" s="120">
        <f t="shared" si="128"/>
        <v>0.3058274328977324</v>
      </c>
      <c r="GT52" s="120">
        <f t="shared" si="129"/>
        <v>0.68811172401989784</v>
      </c>
      <c r="GU52" s="120">
        <f t="shared" si="130"/>
        <v>1.2233097315909296</v>
      </c>
      <c r="GV52" s="120">
        <f t="shared" si="131"/>
        <v>1.9114214556108273</v>
      </c>
      <c r="GW52" s="120">
        <f t="shared" si="132"/>
        <v>2.7524468960795914</v>
      </c>
      <c r="GX52" s="120">
        <f t="shared" si="133"/>
        <v>3.7463860529972215</v>
      </c>
      <c r="GY52" s="120">
        <f t="shared" si="134"/>
        <v>4.8932389263637184</v>
      </c>
      <c r="GZ52" s="120">
        <f t="shared" si="135"/>
        <v>13.079271411657782</v>
      </c>
      <c r="HA52" s="120">
        <f t="shared" si="136"/>
        <v>3.2698178529144455</v>
      </c>
      <c r="HB52" s="120">
        <f t="shared" si="137"/>
        <v>1.4532523790730869</v>
      </c>
      <c r="HC52" s="120">
        <f t="shared" si="138"/>
        <v>0.81745446322861137</v>
      </c>
      <c r="HD52" s="120">
        <f t="shared" si="139"/>
        <v>0.52317085646631134</v>
      </c>
      <c r="HE52" s="120">
        <f t="shared" si="140"/>
        <v>0.36331309476827173</v>
      </c>
      <c r="HF52" s="120">
        <f t="shared" si="141"/>
        <v>0.26692390636036289</v>
      </c>
      <c r="HG52" s="120">
        <f t="shared" si="142"/>
        <v>0.20436361580715284</v>
      </c>
      <c r="HH52" s="26"/>
      <c r="HI52" s="120">
        <f t="shared" si="213"/>
        <v>69.756114195508175</v>
      </c>
      <c r="HJ52" s="120">
        <f t="shared" si="213"/>
        <v>17.439028548877044</v>
      </c>
      <c r="HK52" s="120">
        <f t="shared" si="213"/>
        <v>7.7506793550564641</v>
      </c>
      <c r="HL52" s="120">
        <f t="shared" si="213"/>
        <v>4.3597571372192609</v>
      </c>
      <c r="HM52" s="120">
        <f t="shared" si="213"/>
        <v>2.7902445678203271</v>
      </c>
      <c r="HN52" s="120">
        <f t="shared" si="213"/>
        <v>1.937669838764116</v>
      </c>
      <c r="HO52" s="120">
        <f t="shared" si="213"/>
        <v>1.4235941672552688</v>
      </c>
      <c r="HP52" s="120">
        <f t="shared" si="213"/>
        <v>1.0899392843048152</v>
      </c>
      <c r="HQ52" s="120">
        <f t="shared" si="214"/>
        <v>1.3333333333333333</v>
      </c>
      <c r="HR52" s="120">
        <f t="shared" si="214"/>
        <v>1.3333333333333333</v>
      </c>
      <c r="HS52" s="120">
        <f t="shared" si="214"/>
        <v>1.3333333333333333</v>
      </c>
      <c r="HT52" s="120">
        <f t="shared" si="214"/>
        <v>1.3333333333333333</v>
      </c>
      <c r="HU52" s="120">
        <f t="shared" si="214"/>
        <v>1.3333333333333333</v>
      </c>
      <c r="HV52" s="120">
        <f t="shared" si="214"/>
        <v>1.3333333333333333</v>
      </c>
      <c r="HW52" s="120">
        <f t="shared" si="214"/>
        <v>1.3333333333333333</v>
      </c>
      <c r="HX52" s="120">
        <f t="shared" si="214"/>
        <v>1.3333333333333333</v>
      </c>
      <c r="HY52" s="120">
        <f t="shared" si="145"/>
        <v>7.64568582244331E-2</v>
      </c>
      <c r="HZ52" s="120">
        <f t="shared" si="146"/>
        <v>0.3058274328977324</v>
      </c>
      <c r="IA52" s="120">
        <f t="shared" si="147"/>
        <v>0.68811172401989784</v>
      </c>
      <c r="IB52" s="120">
        <f t="shared" si="148"/>
        <v>1.2233097315909296</v>
      </c>
      <c r="IC52" s="120">
        <f t="shared" si="149"/>
        <v>1.9114214556108273</v>
      </c>
      <c r="ID52" s="120">
        <f t="shared" si="150"/>
        <v>2.7524468960795914</v>
      </c>
      <c r="IE52" s="120">
        <f t="shared" si="151"/>
        <v>3.7463860529972215</v>
      </c>
      <c r="IF52" s="120">
        <f t="shared" si="152"/>
        <v>4.8932389263637184</v>
      </c>
      <c r="IG52" s="120">
        <f t="shared" si="153"/>
        <v>17.439028548877044</v>
      </c>
      <c r="IH52" s="120">
        <f t="shared" si="154"/>
        <v>4.3597571372192609</v>
      </c>
      <c r="II52" s="120">
        <f t="shared" si="155"/>
        <v>1.937669838764116</v>
      </c>
      <c r="IJ52" s="120">
        <f t="shared" si="156"/>
        <v>1.0899392843048152</v>
      </c>
      <c r="IK52" s="120">
        <f t="shared" si="157"/>
        <v>0.69756114195508179</v>
      </c>
      <c r="IL52" s="120">
        <f t="shared" si="158"/>
        <v>0.48441745969102901</v>
      </c>
      <c r="IM52" s="120">
        <f t="shared" si="159"/>
        <v>0.35589854181381719</v>
      </c>
      <c r="IN52" s="120">
        <f t="shared" si="160"/>
        <v>0.27248482107620381</v>
      </c>
      <c r="IO52" s="11"/>
      <c r="IP52" s="120">
        <f t="shared" si="161"/>
        <v>9.8094535587433374</v>
      </c>
      <c r="IQ52" s="120">
        <f t="shared" si="215"/>
        <v>2.6158542823315565</v>
      </c>
      <c r="IR52" s="120">
        <f t="shared" si="215"/>
        <v>1.3079271411657782</v>
      </c>
      <c r="IS52" s="120">
        <f t="shared" si="215"/>
        <v>0.76936890656810486</v>
      </c>
      <c r="IT52" s="120">
        <f t="shared" si="215"/>
        <v>0.50304890044837625</v>
      </c>
      <c r="IU52" s="120">
        <f t="shared" si="215"/>
        <v>0.35349382193669682</v>
      </c>
      <c r="IV52" s="120">
        <f t="shared" si="215"/>
        <v>0.26158542823315567</v>
      </c>
      <c r="IW52" s="120">
        <f t="shared" si="215"/>
        <v>0.2012195601793505</v>
      </c>
      <c r="IX52" s="120">
        <v>1</v>
      </c>
      <c r="IY52" s="120">
        <v>1</v>
      </c>
      <c r="IZ52" s="120">
        <v>1</v>
      </c>
      <c r="JA52" s="120">
        <v>1</v>
      </c>
      <c r="JB52" s="120">
        <v>1</v>
      </c>
      <c r="JC52" s="120">
        <v>1</v>
      </c>
      <c r="JD52" s="120">
        <v>1</v>
      </c>
      <c r="JE52" s="120">
        <v>1</v>
      </c>
      <c r="JF52" s="120">
        <f t="shared" si="163"/>
        <v>0.3058274328977324</v>
      </c>
      <c r="JG52" s="120">
        <f t="shared" si="216"/>
        <v>0.62694623744035138</v>
      </c>
      <c r="JH52" s="120">
        <f t="shared" si="216"/>
        <v>1.0398132718522901</v>
      </c>
      <c r="JI52" s="120">
        <f t="shared" si="216"/>
        <v>1.5876041737191109</v>
      </c>
      <c r="JJ52" s="120">
        <f t="shared" si="216"/>
        <v>2.2819431531600034</v>
      </c>
      <c r="JK52" s="120">
        <f t="shared" si="216"/>
        <v>3.1264655809072242</v>
      </c>
      <c r="JL52" s="120">
        <f t="shared" si="216"/>
        <v>4.1225537954614326</v>
      </c>
      <c r="JM52" s="120">
        <f t="shared" si="216"/>
        <v>5.270818180056688</v>
      </c>
      <c r="JN52" s="120">
        <f t="shared" si="165"/>
        <v>9.8094535587433374</v>
      </c>
      <c r="JO52" s="120">
        <f t="shared" si="166"/>
        <v>2.6158542823315565</v>
      </c>
      <c r="JP52" s="120">
        <f t="shared" si="167"/>
        <v>1.3079271411657782</v>
      </c>
      <c r="JQ52" s="120">
        <f t="shared" si="168"/>
        <v>0.76936890656810486</v>
      </c>
      <c r="JR52" s="120">
        <f t="shared" si="169"/>
        <v>0.50304890044837625</v>
      </c>
      <c r="JS52" s="120">
        <f t="shared" si="170"/>
        <v>0.35349382193669682</v>
      </c>
      <c r="JT52" s="120">
        <f t="shared" si="171"/>
        <v>0.26158542823315567</v>
      </c>
      <c r="JU52" s="120">
        <f t="shared" si="172"/>
        <v>0.2012195601793505</v>
      </c>
      <c r="JV52" s="26"/>
      <c r="JW52" s="120">
        <f t="shared" si="173"/>
        <v>52.317085646631128</v>
      </c>
      <c r="JX52" s="120">
        <f t="shared" si="217"/>
        <v>13.951222839101634</v>
      </c>
      <c r="JY52" s="120">
        <f t="shared" si="217"/>
        <v>6.975611419550817</v>
      </c>
      <c r="JZ52" s="120">
        <f t="shared" si="217"/>
        <v>4.1033008350298923</v>
      </c>
      <c r="KA52" s="120">
        <f t="shared" si="217"/>
        <v>2.6829274690580065</v>
      </c>
      <c r="KB52" s="120">
        <f t="shared" si="217"/>
        <v>1.8853003836623832</v>
      </c>
      <c r="KC52" s="120">
        <f t="shared" si="217"/>
        <v>1.3951222839101636</v>
      </c>
      <c r="KD52" s="120">
        <f t="shared" si="217"/>
        <v>1.0731709876232027</v>
      </c>
      <c r="KE52" s="120">
        <f t="shared" si="218"/>
        <v>1.3333333333333333</v>
      </c>
      <c r="KF52" s="120">
        <f t="shared" si="218"/>
        <v>1.3333333333333333</v>
      </c>
      <c r="KG52" s="120">
        <f t="shared" si="218"/>
        <v>1.3333333333333333</v>
      </c>
      <c r="KH52" s="120">
        <f t="shared" si="218"/>
        <v>1.3333333333333333</v>
      </c>
      <c r="KI52" s="120">
        <f t="shared" si="218"/>
        <v>1.3333333333333333</v>
      </c>
      <c r="KJ52" s="120">
        <f t="shared" si="218"/>
        <v>1.3333333333333333</v>
      </c>
      <c r="KK52" s="120">
        <f t="shared" si="218"/>
        <v>1.3333333333333333</v>
      </c>
      <c r="KL52" s="120">
        <f t="shared" si="218"/>
        <v>1.3333333333333333</v>
      </c>
      <c r="KM52" s="120">
        <f t="shared" si="176"/>
        <v>0.3058274328977324</v>
      </c>
      <c r="KN52" s="120">
        <f t="shared" si="219"/>
        <v>0.62694623744035138</v>
      </c>
      <c r="KO52" s="120">
        <f t="shared" si="219"/>
        <v>1.0398132718522901</v>
      </c>
      <c r="KP52" s="120">
        <f t="shared" si="219"/>
        <v>1.5876041737191109</v>
      </c>
      <c r="KQ52" s="120">
        <f t="shared" si="219"/>
        <v>2.2819431531600034</v>
      </c>
      <c r="KR52" s="120">
        <f t="shared" si="219"/>
        <v>3.1264655809072242</v>
      </c>
      <c r="KS52" s="120">
        <f t="shared" si="219"/>
        <v>4.1225537954614326</v>
      </c>
      <c r="KT52" s="120">
        <f t="shared" si="219"/>
        <v>5.270818180056688</v>
      </c>
      <c r="KU52" s="120">
        <f t="shared" si="178"/>
        <v>13.079271411657782</v>
      </c>
      <c r="KV52" s="120">
        <f t="shared" si="179"/>
        <v>3.4878057097754085</v>
      </c>
      <c r="KW52" s="120">
        <f t="shared" si="180"/>
        <v>1.7439028548877042</v>
      </c>
      <c r="KX52" s="120">
        <f t="shared" si="181"/>
        <v>1.0258252087574731</v>
      </c>
      <c r="KY52" s="120">
        <f t="shared" si="182"/>
        <v>0.67073186726450162</v>
      </c>
      <c r="KZ52" s="120">
        <f t="shared" si="183"/>
        <v>0.47132509591559579</v>
      </c>
      <c r="LA52" s="120">
        <f t="shared" si="184"/>
        <v>0.34878057097754089</v>
      </c>
      <c r="LB52" s="120">
        <f t="shared" si="185"/>
        <v>0.26829274690580068</v>
      </c>
      <c r="LC52" s="26"/>
      <c r="LD52" s="94">
        <v>3.6165275350338177</v>
      </c>
      <c r="LE52" s="18">
        <f t="shared" si="220"/>
        <v>7.4196686105108594</v>
      </c>
      <c r="LF52" s="18">
        <f t="shared" si="220"/>
        <v>5.8716656767645805</v>
      </c>
      <c r="LG52" s="18">
        <f t="shared" si="220"/>
        <v>4.8646916856443188</v>
      </c>
      <c r="LH52" s="18">
        <f t="shared" si="220"/>
        <v>3.6009255791844414</v>
      </c>
      <c r="LI52" s="18">
        <f t="shared" si="220"/>
        <v>2.3128382691894589</v>
      </c>
      <c r="LJ52" s="18">
        <f t="shared" si="220"/>
        <v>1.2513650279967428</v>
      </c>
      <c r="LK52" s="18">
        <f t="shared" si="220"/>
        <v>1.0038912838941239</v>
      </c>
      <c r="LL52" s="18"/>
      <c r="LM52" s="94">
        <v>3.6165275350338177</v>
      </c>
      <c r="LN52" s="18">
        <v>4.0899625195539988</v>
      </c>
      <c r="LO52" s="18">
        <v>3.6767494894327304</v>
      </c>
      <c r="LP52" s="18">
        <v>3.3381468546405193</v>
      </c>
      <c r="LQ52" s="18">
        <v>2.8211192096320761</v>
      </c>
      <c r="LR52" s="18">
        <v>2.0533759143322428</v>
      </c>
      <c r="LS52" s="18">
        <v>1.2434657190699447</v>
      </c>
      <c r="LT52" s="18">
        <v>1.0306773958249491</v>
      </c>
      <c r="LU52" s="18">
        <v>7.4196686105108594</v>
      </c>
      <c r="LV52" s="18">
        <v>5.8716656767645805</v>
      </c>
      <c r="LW52" s="18">
        <v>4.8646916856443188</v>
      </c>
      <c r="LX52" s="18">
        <v>3.6009255791844414</v>
      </c>
      <c r="LY52" s="18">
        <v>2.3128382691894589</v>
      </c>
      <c r="LZ52" s="18">
        <v>1.2513650279967428</v>
      </c>
      <c r="MA52" s="18">
        <v>1.0038912838941239</v>
      </c>
      <c r="MB52" s="18">
        <v>4.3970167444478596</v>
      </c>
      <c r="MC52" s="18">
        <v>3.9173770509561248</v>
      </c>
      <c r="MD52" s="18">
        <v>3.524997348754078</v>
      </c>
      <c r="ME52" s="18">
        <v>2.9392844394512894</v>
      </c>
      <c r="MF52" s="18">
        <v>2.0985578412544923</v>
      </c>
      <c r="MG52" s="18">
        <v>1.24381194571482</v>
      </c>
      <c r="MH52" s="18">
        <v>1.0017320804499221</v>
      </c>
      <c r="MI52" s="18">
        <v>7.6945961783300687</v>
      </c>
      <c r="MJ52" s="18">
        <v>6.080386904521303</v>
      </c>
      <c r="MK52" s="18">
        <v>5.0107879873034928</v>
      </c>
      <c r="ML52" s="18">
        <v>3.6757778693262986</v>
      </c>
      <c r="MM52" s="18">
        <v>2.3727952990530512</v>
      </c>
      <c r="MN52" s="18">
        <v>1.2499717303965299</v>
      </c>
      <c r="MO52" s="18">
        <v>1.0000126254249304</v>
      </c>
      <c r="MP52" s="120"/>
      <c r="MQ52" s="120"/>
      <c r="MR52" s="120"/>
      <c r="MS52" s="120"/>
    </row>
    <row r="53" spans="1:357" ht="13.8" x14ac:dyDescent="0.3">
      <c r="A53" s="5"/>
      <c r="B53" s="5"/>
      <c r="C53" s="5"/>
      <c r="D53" s="5"/>
      <c r="E53" s="5"/>
      <c r="F53" s="5"/>
      <c r="G53" s="5"/>
      <c r="H53" s="5"/>
      <c r="I53" s="5"/>
      <c r="J53" s="5"/>
      <c r="K53" s="5"/>
      <c r="U53" s="4"/>
      <c r="V53" s="33"/>
      <c r="X53" s="127">
        <f t="shared" si="201"/>
        <v>38.696844624861853</v>
      </c>
      <c r="Y53" s="127">
        <v>10</v>
      </c>
      <c r="Z53" s="39">
        <f t="shared" si="2"/>
        <v>0.02</v>
      </c>
      <c r="AA53" s="39">
        <f t="shared" si="3"/>
        <v>10000000</v>
      </c>
      <c r="AB53" s="39">
        <f t="shared" si="4"/>
        <v>10000000</v>
      </c>
      <c r="AC53" s="98">
        <f t="shared" si="5"/>
        <v>3500000</v>
      </c>
      <c r="AD53" s="41">
        <f t="shared" si="6"/>
        <v>0.33</v>
      </c>
      <c r="AE53" s="41">
        <f t="shared" si="7"/>
        <v>0.33</v>
      </c>
      <c r="AF53" s="40">
        <f t="shared" si="8"/>
        <v>1.4999999999999999E-2</v>
      </c>
      <c r="AG53" s="39">
        <f t="shared" si="9"/>
        <v>10000000</v>
      </c>
      <c r="AH53" s="39">
        <f t="shared" si="10"/>
        <v>10000000</v>
      </c>
      <c r="AI53" s="98">
        <f t="shared" si="11"/>
        <v>3500000</v>
      </c>
      <c r="AJ53" s="41">
        <f t="shared" si="12"/>
        <v>0.33</v>
      </c>
      <c r="AK53" s="41">
        <f t="shared" si="13"/>
        <v>0.33</v>
      </c>
      <c r="AL53" s="41">
        <f t="shared" si="14"/>
        <v>0.15</v>
      </c>
      <c r="AM53" s="39">
        <f t="shared" si="15"/>
        <v>16000</v>
      </c>
      <c r="AN53" s="39">
        <f t="shared" si="16"/>
        <v>10000</v>
      </c>
      <c r="AO53" s="39">
        <f t="shared" si="17"/>
        <v>10000</v>
      </c>
      <c r="AP53" s="41">
        <f t="shared" si="18"/>
        <v>0.03</v>
      </c>
      <c r="AQ53" s="41">
        <f t="shared" si="19"/>
        <v>0.03</v>
      </c>
      <c r="AR53" s="4">
        <f t="shared" si="20"/>
        <v>0.16750000000000001</v>
      </c>
      <c r="AS53" s="11">
        <f t="shared" si="21"/>
        <v>3.8696844624861853</v>
      </c>
      <c r="AT53" s="13">
        <f t="shared" si="22"/>
        <v>2698.7110633727179</v>
      </c>
      <c r="AU53" s="17">
        <f t="shared" si="187"/>
        <v>0.14240255159723011</v>
      </c>
      <c r="AV53" s="11">
        <f t="shared" si="23"/>
        <v>0.5714285714285714</v>
      </c>
      <c r="AW53" s="10">
        <f t="shared" si="24"/>
        <v>1</v>
      </c>
      <c r="AX53" s="10">
        <f t="shared" si="25"/>
        <v>0.8911</v>
      </c>
      <c r="AY53" s="10">
        <f t="shared" si="26"/>
        <v>224441.70126809561</v>
      </c>
      <c r="AZ53" s="10">
        <f t="shared" si="188"/>
        <v>1</v>
      </c>
      <c r="BA53" s="10">
        <f t="shared" si="27"/>
        <v>0.31188500000000002</v>
      </c>
      <c r="BB53" s="10">
        <f t="shared" si="28"/>
        <v>0.95377000000000001</v>
      </c>
      <c r="BC53" s="10">
        <f t="shared" si="29"/>
        <v>0.99909999999999999</v>
      </c>
      <c r="BD53" s="10">
        <f t="shared" si="30"/>
        <v>0.8911</v>
      </c>
      <c r="BE53" s="10">
        <f t="shared" si="31"/>
        <v>168331.27595107173</v>
      </c>
      <c r="BF53" s="10">
        <f t="shared" si="32"/>
        <v>1</v>
      </c>
      <c r="BG53" s="10">
        <f t="shared" si="33"/>
        <v>0.31188500000000002</v>
      </c>
      <c r="BH53" s="10">
        <f t="shared" si="34"/>
        <v>0.95377000000000001</v>
      </c>
      <c r="BI53" s="120">
        <f t="shared" si="189"/>
        <v>79.863775142437319</v>
      </c>
      <c r="BJ53" s="120">
        <f t="shared" si="221"/>
        <v>19.96594378560933</v>
      </c>
      <c r="BK53" s="120">
        <f t="shared" si="221"/>
        <v>8.8737527936041474</v>
      </c>
      <c r="BL53" s="120">
        <f t="shared" si="221"/>
        <v>4.9914859464023325</v>
      </c>
      <c r="BM53" s="120">
        <f t="shared" si="221"/>
        <v>3.1945510056974928</v>
      </c>
      <c r="BN53" s="120">
        <f t="shared" si="221"/>
        <v>2.2184381984010368</v>
      </c>
      <c r="BO53" s="120">
        <f t="shared" si="221"/>
        <v>1.6298729620905577</v>
      </c>
      <c r="BP53" s="120">
        <f t="shared" si="221"/>
        <v>1.2478714866005831</v>
      </c>
      <c r="BQ53" s="120">
        <f t="shared" si="221"/>
        <v>1.3333333333333333</v>
      </c>
      <c r="BR53" s="120">
        <f t="shared" si="221"/>
        <v>1.3333333333333333</v>
      </c>
      <c r="BS53" s="120">
        <f t="shared" si="221"/>
        <v>1.3333333333333333</v>
      </c>
      <c r="BT53" s="120">
        <f t="shared" si="221"/>
        <v>1.3333333333333333</v>
      </c>
      <c r="BU53" s="120">
        <f t="shared" si="221"/>
        <v>1.3333333333333333</v>
      </c>
      <c r="BV53" s="120">
        <f t="shared" si="221"/>
        <v>1.3333333333333333</v>
      </c>
      <c r="BW53" s="120">
        <f t="shared" si="221"/>
        <v>1.3333333333333333</v>
      </c>
      <c r="BX53" s="120">
        <f t="shared" si="221"/>
        <v>1.3333333333333333</v>
      </c>
      <c r="BY53" s="120">
        <f t="shared" si="221"/>
        <v>6.6780381015314069E-2</v>
      </c>
      <c r="BZ53" s="120">
        <f t="shared" si="221"/>
        <v>0.26712152406125628</v>
      </c>
      <c r="CA53" s="120">
        <f t="shared" si="221"/>
        <v>0.60102342913782669</v>
      </c>
      <c r="CB53" s="120">
        <f t="shared" si="221"/>
        <v>1.0684860962450251</v>
      </c>
      <c r="CC53" s="120">
        <f t="shared" si="221"/>
        <v>1.6695095253828518</v>
      </c>
      <c r="CD53" s="120">
        <f t="shared" si="221"/>
        <v>2.4040937165513068</v>
      </c>
      <c r="CE53" s="120">
        <f t="shared" si="221"/>
        <v>3.2722386697503896</v>
      </c>
      <c r="CF53" s="120">
        <f t="shared" si="221"/>
        <v>4.2739443849801004</v>
      </c>
      <c r="CG53" s="120">
        <f t="shared" si="190"/>
        <v>19.96594378560933</v>
      </c>
      <c r="CH53" s="120">
        <f t="shared" si="190"/>
        <v>4.9914859464023325</v>
      </c>
      <c r="CI53" s="120">
        <f t="shared" si="190"/>
        <v>2.2184381984010368</v>
      </c>
      <c r="CJ53" s="120">
        <f t="shared" si="190"/>
        <v>1.2478714866005831</v>
      </c>
      <c r="CK53" s="120">
        <f t="shared" si="190"/>
        <v>0.79863775142437321</v>
      </c>
      <c r="CL53" s="120">
        <f t="shared" si="190"/>
        <v>0.55460954960025921</v>
      </c>
      <c r="CM53" s="120">
        <f t="shared" si="190"/>
        <v>0.40746824052263941</v>
      </c>
      <c r="CN53" s="120">
        <f t="shared" si="190"/>
        <v>0.31196787165014578</v>
      </c>
      <c r="CO53" s="94">
        <f t="shared" si="37"/>
        <v>4.5034548468149422</v>
      </c>
      <c r="CP53" s="94">
        <f t="shared" si="38"/>
        <v>4.7662793872597682</v>
      </c>
      <c r="CQ53" s="94">
        <f t="shared" si="39"/>
        <v>5.2043202880011439</v>
      </c>
      <c r="CR53" s="94">
        <f t="shared" si="40"/>
        <v>5.817577549039072</v>
      </c>
      <c r="CS53" s="94">
        <f t="shared" si="41"/>
        <v>6.6060511703735489</v>
      </c>
      <c r="CT53" s="94">
        <f t="shared" si="42"/>
        <v>7.5697411520045774</v>
      </c>
      <c r="CU53" s="94">
        <f t="shared" si="43"/>
        <v>8.7086474939321565</v>
      </c>
      <c r="CV53" s="94">
        <f t="shared" si="44"/>
        <v>10.022770196156285</v>
      </c>
      <c r="CW53" s="94">
        <f t="shared" si="45"/>
        <v>4.5034548468149422</v>
      </c>
      <c r="CX53" s="94">
        <f t="shared" si="46"/>
        <v>4.7662793872597682</v>
      </c>
      <c r="CY53" s="94">
        <f t="shared" si="47"/>
        <v>5.2043202880011439</v>
      </c>
      <c r="CZ53" s="94">
        <f t="shared" si="48"/>
        <v>5.817577549039072</v>
      </c>
      <c r="DA53" s="94">
        <f t="shared" si="49"/>
        <v>6.6060511703735489</v>
      </c>
      <c r="DB53" s="94">
        <f t="shared" si="50"/>
        <v>7.5697411520045774</v>
      </c>
      <c r="DC53" s="94">
        <f t="shared" si="51"/>
        <v>8.7086474939321565</v>
      </c>
      <c r="DD53" s="94">
        <f t="shared" si="52"/>
        <v>10.022770196156285</v>
      </c>
      <c r="DE53" s="11">
        <f t="shared" si="53"/>
        <v>82.473942190119303</v>
      </c>
      <c r="DF53" s="11">
        <f t="shared" si="54"/>
        <v>22.776451976337253</v>
      </c>
      <c r="DG53" s="11">
        <f t="shared" si="55"/>
        <v>12.018162889408641</v>
      </c>
      <c r="DH53" s="11">
        <f t="shared" si="56"/>
        <v>8.6033587093140245</v>
      </c>
      <c r="DI53" s="11">
        <f t="shared" si="57"/>
        <v>7.4074471977470111</v>
      </c>
      <c r="DJ53" s="11">
        <f t="shared" si="58"/>
        <v>7.1659185816190103</v>
      </c>
      <c r="DK53" s="11">
        <f t="shared" si="59"/>
        <v>7.4454982985076139</v>
      </c>
      <c r="DL53" s="11">
        <f t="shared" si="60"/>
        <v>8.06520253824735</v>
      </c>
      <c r="DM53" s="94">
        <f t="shared" si="61"/>
        <v>82.473942190119303</v>
      </c>
      <c r="DN53" s="94">
        <f t="shared" si="62"/>
        <v>22.776451976337253</v>
      </c>
      <c r="DO53" s="94">
        <f t="shared" si="63"/>
        <v>12.018162889408641</v>
      </c>
      <c r="DP53" s="94">
        <f t="shared" si="64"/>
        <v>8.6033587093140245</v>
      </c>
      <c r="DQ53" s="94">
        <f t="shared" si="65"/>
        <v>7.4074471977470111</v>
      </c>
      <c r="DR53" s="94">
        <f t="shared" si="66"/>
        <v>7.1659185816190103</v>
      </c>
      <c r="DS53" s="94">
        <f t="shared" si="67"/>
        <v>7.4454982985076139</v>
      </c>
      <c r="DT53" s="94">
        <f t="shared" si="68"/>
        <v>8.06520253824735</v>
      </c>
      <c r="DU53" s="94">
        <f t="shared" si="69"/>
        <v>38.012643345909368</v>
      </c>
      <c r="DV53" s="94">
        <f t="shared" si="70"/>
        <v>13.187641032142148</v>
      </c>
      <c r="DW53" s="94">
        <f t="shared" si="71"/>
        <v>8.7138423763065092</v>
      </c>
      <c r="DX53" s="94">
        <f t="shared" si="72"/>
        <v>7.2938074406947617</v>
      </c>
      <c r="DY53" s="94">
        <f t="shared" si="73"/>
        <v>6.7964916249813241</v>
      </c>
      <c r="DZ53" s="94">
        <f t="shared" si="74"/>
        <v>6.696052755059883</v>
      </c>
      <c r="EA53" s="94">
        <f t="shared" si="75"/>
        <v>6.8123150483956199</v>
      </c>
      <c r="EB53" s="94">
        <f t="shared" si="76"/>
        <v>7.0700169908105881</v>
      </c>
      <c r="EC53" s="94">
        <f t="shared" si="77"/>
        <v>38.012643345909368</v>
      </c>
      <c r="ED53" s="94">
        <f t="shared" si="78"/>
        <v>13.187641032142148</v>
      </c>
      <c r="EE53" s="94">
        <f t="shared" si="79"/>
        <v>8.7138423763065092</v>
      </c>
      <c r="EF53" s="94">
        <f t="shared" si="80"/>
        <v>7.2938074406947617</v>
      </c>
      <c r="EG53" s="94">
        <f t="shared" si="81"/>
        <v>6.7964916249813241</v>
      </c>
      <c r="EH53" s="94">
        <f t="shared" si="82"/>
        <v>6.696052755059883</v>
      </c>
      <c r="EI53" s="94">
        <f t="shared" si="83"/>
        <v>6.8123150483956199</v>
      </c>
      <c r="EJ53" s="94">
        <f t="shared" si="84"/>
        <v>7.0700169908105881</v>
      </c>
      <c r="EK53" s="94">
        <f t="shared" si="85"/>
        <v>38.012643345909368</v>
      </c>
      <c r="EL53" s="94">
        <f t="shared" si="86"/>
        <v>13.187641032142148</v>
      </c>
      <c r="EM53" s="94">
        <f t="shared" si="87"/>
        <v>8.7138423763065092</v>
      </c>
      <c r="EN53" s="94">
        <f t="shared" si="88"/>
        <v>7.2938074406947617</v>
      </c>
      <c r="EO53" s="94">
        <f t="shared" si="89"/>
        <v>6.7964916249813241</v>
      </c>
      <c r="EP53" s="94">
        <f t="shared" si="90"/>
        <v>6.696052755059883</v>
      </c>
      <c r="EQ53" s="94">
        <f t="shared" si="91"/>
        <v>6.8123150483956199</v>
      </c>
      <c r="ER53" s="94">
        <f t="shared" si="92"/>
        <v>7.0700169908105881</v>
      </c>
      <c r="ES53" s="94">
        <f t="shared" si="93"/>
        <v>1</v>
      </c>
      <c r="ET53" s="94">
        <f t="shared" si="94"/>
        <v>1</v>
      </c>
      <c r="EU53" s="94">
        <f t="shared" si="95"/>
        <v>1</v>
      </c>
      <c r="EV53" s="94">
        <f t="shared" si="96"/>
        <v>1</v>
      </c>
      <c r="EW53" s="94">
        <f t="shared" si="97"/>
        <v>1</v>
      </c>
      <c r="EX53" s="94">
        <f t="shared" si="98"/>
        <v>1</v>
      </c>
      <c r="EY53" s="94">
        <f t="shared" si="99"/>
        <v>1</v>
      </c>
      <c r="EZ53" s="94">
        <f t="shared" si="100"/>
        <v>1</v>
      </c>
      <c r="FA53" s="94">
        <f t="shared" si="101"/>
        <v>1</v>
      </c>
      <c r="FB53" s="94">
        <f t="shared" si="102"/>
        <v>1</v>
      </c>
      <c r="FC53" s="94">
        <f t="shared" si="103"/>
        <v>1</v>
      </c>
      <c r="FD53" s="94">
        <f t="shared" si="104"/>
        <v>1</v>
      </c>
      <c r="FE53" s="94">
        <f t="shared" si="105"/>
        <v>1</v>
      </c>
      <c r="FF53" s="94">
        <f t="shared" si="106"/>
        <v>1</v>
      </c>
      <c r="FG53" s="94">
        <f t="shared" si="107"/>
        <v>1</v>
      </c>
      <c r="FH53" s="94">
        <f t="shared" si="108"/>
        <v>1</v>
      </c>
      <c r="FI53" s="94">
        <f t="shared" si="109"/>
        <v>1</v>
      </c>
      <c r="FJ53" s="94">
        <f t="shared" si="110"/>
        <v>1</v>
      </c>
      <c r="FK53" s="94">
        <f t="shared" si="111"/>
        <v>1</v>
      </c>
      <c r="FL53" s="94">
        <f t="shared" si="112"/>
        <v>1</v>
      </c>
      <c r="FM53" s="94">
        <f t="shared" si="113"/>
        <v>1</v>
      </c>
      <c r="FN53" s="94">
        <f t="shared" si="114"/>
        <v>1</v>
      </c>
      <c r="FO53" s="94">
        <f t="shared" si="115"/>
        <v>1</v>
      </c>
      <c r="FP53" s="94">
        <f t="shared" si="116"/>
        <v>1</v>
      </c>
      <c r="FQ53" s="114">
        <f t="shared" si="117"/>
        <v>52.477868420993822</v>
      </c>
      <c r="FR53" s="114">
        <f t="shared" si="118"/>
        <v>14.449310692234839</v>
      </c>
      <c r="FS53" s="114">
        <f t="shared" si="119"/>
        <v>7.589345303431088</v>
      </c>
      <c r="FT53" s="114">
        <f t="shared" si="120"/>
        <v>5.3798372971997797</v>
      </c>
      <c r="FU53" s="114">
        <f t="shared" si="121"/>
        <v>4.5365959956986828</v>
      </c>
      <c r="FV53" s="114">
        <f t="shared" si="122"/>
        <v>4.235759075477282</v>
      </c>
      <c r="FW53" s="114">
        <f t="shared" si="123"/>
        <v>4.1859972094362252</v>
      </c>
      <c r="FX53" s="114">
        <f t="shared" si="124"/>
        <v>4.2604518085069989</v>
      </c>
      <c r="FZ53" s="89">
        <f t="shared" si="125"/>
        <v>4.1859972094362252</v>
      </c>
      <c r="GB53" s="120">
        <f t="shared" si="212"/>
        <v>14.974457839206998</v>
      </c>
      <c r="GC53" s="120">
        <f t="shared" si="212"/>
        <v>3.7436144598017496</v>
      </c>
      <c r="GD53" s="120">
        <f t="shared" si="212"/>
        <v>1.6638286488007776</v>
      </c>
      <c r="GE53" s="120">
        <f t="shared" si="212"/>
        <v>0.93590361495043739</v>
      </c>
      <c r="GF53" s="120">
        <f t="shared" si="212"/>
        <v>0.59897831356827991</v>
      </c>
      <c r="GG53" s="120">
        <f t="shared" si="212"/>
        <v>0.41595716220019441</v>
      </c>
      <c r="GH53" s="120">
        <f t="shared" si="212"/>
        <v>0.30560118039197953</v>
      </c>
      <c r="GI53" s="120">
        <f t="shared" si="212"/>
        <v>0.23397590373760935</v>
      </c>
      <c r="GJ53" s="120">
        <v>1</v>
      </c>
      <c r="GK53" s="120">
        <v>1</v>
      </c>
      <c r="GL53" s="120">
        <v>1</v>
      </c>
      <c r="GM53" s="120">
        <v>1</v>
      </c>
      <c r="GN53" s="120">
        <v>1</v>
      </c>
      <c r="GO53" s="120">
        <v>1</v>
      </c>
      <c r="GP53" s="120">
        <v>1</v>
      </c>
      <c r="GQ53" s="120">
        <v>1</v>
      </c>
      <c r="GR53" s="120">
        <f t="shared" si="127"/>
        <v>6.6780381015314069E-2</v>
      </c>
      <c r="GS53" s="120">
        <f t="shared" si="128"/>
        <v>0.26712152406125628</v>
      </c>
      <c r="GT53" s="120">
        <f t="shared" si="129"/>
        <v>0.60102342913782669</v>
      </c>
      <c r="GU53" s="120">
        <f t="shared" si="130"/>
        <v>1.0684860962450251</v>
      </c>
      <c r="GV53" s="120">
        <f t="shared" si="131"/>
        <v>1.6695095253828518</v>
      </c>
      <c r="GW53" s="120">
        <f t="shared" si="132"/>
        <v>2.4040937165513068</v>
      </c>
      <c r="GX53" s="120">
        <f t="shared" si="133"/>
        <v>3.2722386697503896</v>
      </c>
      <c r="GY53" s="120">
        <f t="shared" si="134"/>
        <v>4.2739443849801004</v>
      </c>
      <c r="GZ53" s="120">
        <f t="shared" si="135"/>
        <v>14.974457839206998</v>
      </c>
      <c r="HA53" s="120">
        <f t="shared" si="136"/>
        <v>3.7436144598017496</v>
      </c>
      <c r="HB53" s="120">
        <f t="shared" si="137"/>
        <v>1.6638286488007776</v>
      </c>
      <c r="HC53" s="120">
        <f t="shared" si="138"/>
        <v>0.93590361495043739</v>
      </c>
      <c r="HD53" s="120">
        <f t="shared" si="139"/>
        <v>0.59897831356827991</v>
      </c>
      <c r="HE53" s="120">
        <f t="shared" si="140"/>
        <v>0.41595716220019441</v>
      </c>
      <c r="HF53" s="120">
        <f t="shared" si="141"/>
        <v>0.30560118039197953</v>
      </c>
      <c r="HG53" s="120">
        <f t="shared" si="142"/>
        <v>0.23397590373760935</v>
      </c>
      <c r="HI53" s="120">
        <f t="shared" si="213"/>
        <v>79.863775142437319</v>
      </c>
      <c r="HJ53" s="120">
        <f t="shared" si="213"/>
        <v>19.96594378560933</v>
      </c>
      <c r="HK53" s="120">
        <f t="shared" si="213"/>
        <v>8.8737527936041474</v>
      </c>
      <c r="HL53" s="120">
        <f t="shared" si="213"/>
        <v>4.9914859464023325</v>
      </c>
      <c r="HM53" s="120">
        <f t="shared" si="213"/>
        <v>3.1945510056974928</v>
      </c>
      <c r="HN53" s="120">
        <f t="shared" si="213"/>
        <v>2.2184381984010368</v>
      </c>
      <c r="HO53" s="120">
        <f t="shared" si="213"/>
        <v>1.6298729620905577</v>
      </c>
      <c r="HP53" s="120">
        <f t="shared" si="213"/>
        <v>1.2478714866005831</v>
      </c>
      <c r="HQ53" s="120">
        <f t="shared" si="214"/>
        <v>1.3333333333333333</v>
      </c>
      <c r="HR53" s="120">
        <f t="shared" si="214"/>
        <v>1.3333333333333333</v>
      </c>
      <c r="HS53" s="120">
        <f t="shared" si="214"/>
        <v>1.3333333333333333</v>
      </c>
      <c r="HT53" s="120">
        <f t="shared" si="214"/>
        <v>1.3333333333333333</v>
      </c>
      <c r="HU53" s="120">
        <f t="shared" si="214"/>
        <v>1.3333333333333333</v>
      </c>
      <c r="HV53" s="120">
        <f t="shared" si="214"/>
        <v>1.3333333333333333</v>
      </c>
      <c r="HW53" s="120">
        <f t="shared" si="214"/>
        <v>1.3333333333333333</v>
      </c>
      <c r="HX53" s="120">
        <f t="shared" si="214"/>
        <v>1.3333333333333333</v>
      </c>
      <c r="HY53" s="120">
        <f t="shared" si="145"/>
        <v>6.6780381015314069E-2</v>
      </c>
      <c r="HZ53" s="120">
        <f t="shared" si="146"/>
        <v>0.26712152406125628</v>
      </c>
      <c r="IA53" s="120">
        <f t="shared" si="147"/>
        <v>0.60102342913782669</v>
      </c>
      <c r="IB53" s="120">
        <f t="shared" si="148"/>
        <v>1.0684860962450251</v>
      </c>
      <c r="IC53" s="120">
        <f t="shared" si="149"/>
        <v>1.6695095253828518</v>
      </c>
      <c r="ID53" s="120">
        <f t="shared" si="150"/>
        <v>2.4040937165513068</v>
      </c>
      <c r="IE53" s="120">
        <f t="shared" si="151"/>
        <v>3.2722386697503896</v>
      </c>
      <c r="IF53" s="120">
        <f t="shared" si="152"/>
        <v>4.2739443849801004</v>
      </c>
      <c r="IG53" s="120">
        <f t="shared" si="153"/>
        <v>19.96594378560933</v>
      </c>
      <c r="IH53" s="120">
        <f t="shared" si="154"/>
        <v>4.9914859464023325</v>
      </c>
      <c r="II53" s="120">
        <f t="shared" si="155"/>
        <v>2.2184381984010368</v>
      </c>
      <c r="IJ53" s="120">
        <f t="shared" si="156"/>
        <v>1.2478714866005831</v>
      </c>
      <c r="IK53" s="120">
        <f t="shared" si="157"/>
        <v>0.79863775142437321</v>
      </c>
      <c r="IL53" s="120">
        <f t="shared" si="158"/>
        <v>0.55460954960025921</v>
      </c>
      <c r="IM53" s="120">
        <f t="shared" si="159"/>
        <v>0.40746824052263941</v>
      </c>
      <c r="IN53" s="120">
        <f t="shared" si="160"/>
        <v>0.31196787165014578</v>
      </c>
      <c r="IO53" s="10"/>
      <c r="IP53" s="120">
        <f t="shared" si="161"/>
        <v>11.230843379405249</v>
      </c>
      <c r="IQ53" s="120">
        <f t="shared" si="215"/>
        <v>2.9948915678413996</v>
      </c>
      <c r="IR53" s="120">
        <f t="shared" si="215"/>
        <v>1.4974457839206998</v>
      </c>
      <c r="IS53" s="120">
        <f t="shared" si="215"/>
        <v>0.88085046112982346</v>
      </c>
      <c r="IT53" s="120">
        <f t="shared" si="215"/>
        <v>0.57594068612334604</v>
      </c>
      <c r="IU53" s="120">
        <f t="shared" si="215"/>
        <v>0.40471507673532425</v>
      </c>
      <c r="IV53" s="120">
        <f t="shared" si="215"/>
        <v>0.29948915678413995</v>
      </c>
      <c r="IW53" s="120">
        <f t="shared" si="215"/>
        <v>0.23037627444933842</v>
      </c>
      <c r="IX53" s="120">
        <v>1</v>
      </c>
      <c r="IY53" s="120">
        <v>1</v>
      </c>
      <c r="IZ53" s="120">
        <v>1</v>
      </c>
      <c r="JA53" s="120">
        <v>1</v>
      </c>
      <c r="JB53" s="120">
        <v>1</v>
      </c>
      <c r="JC53" s="120">
        <v>1</v>
      </c>
      <c r="JD53" s="120">
        <v>1</v>
      </c>
      <c r="JE53" s="120">
        <v>1</v>
      </c>
      <c r="JF53" s="120">
        <f t="shared" si="163"/>
        <v>0.26712152406125628</v>
      </c>
      <c r="JG53" s="120">
        <f t="shared" si="216"/>
        <v>0.54759912432557534</v>
      </c>
      <c r="JH53" s="120">
        <f t="shared" si="216"/>
        <v>0.90821318180827126</v>
      </c>
      <c r="JI53" s="120">
        <f t="shared" si="216"/>
        <v>1.3866749704944628</v>
      </c>
      <c r="JJ53" s="120">
        <f t="shared" si="216"/>
        <v>1.9931375256878354</v>
      </c>
      <c r="JK53" s="120">
        <f t="shared" si="216"/>
        <v>2.7307761209775729</v>
      </c>
      <c r="JL53" s="120">
        <f t="shared" si="216"/>
        <v>3.6007981443457346</v>
      </c>
      <c r="JM53" s="120">
        <f t="shared" si="216"/>
        <v>4.6037367281480357</v>
      </c>
      <c r="JN53" s="120">
        <f t="shared" si="165"/>
        <v>11.230843379405249</v>
      </c>
      <c r="JO53" s="120">
        <f t="shared" si="166"/>
        <v>2.9948915678413996</v>
      </c>
      <c r="JP53" s="120">
        <f t="shared" si="167"/>
        <v>1.4974457839206998</v>
      </c>
      <c r="JQ53" s="120">
        <f t="shared" si="168"/>
        <v>0.88085046112982346</v>
      </c>
      <c r="JR53" s="120">
        <f t="shared" si="169"/>
        <v>0.57594068612334604</v>
      </c>
      <c r="JS53" s="120">
        <f t="shared" si="170"/>
        <v>0.40471507673532425</v>
      </c>
      <c r="JT53" s="120">
        <f t="shared" si="171"/>
        <v>0.29948915678413995</v>
      </c>
      <c r="JU53" s="120">
        <f t="shared" si="172"/>
        <v>0.23037627444933842</v>
      </c>
      <c r="JW53" s="120">
        <f t="shared" si="173"/>
        <v>59.897831356827993</v>
      </c>
      <c r="JX53" s="120">
        <f t="shared" si="217"/>
        <v>15.972755028487464</v>
      </c>
      <c r="JY53" s="120">
        <f t="shared" si="217"/>
        <v>7.9863775142437321</v>
      </c>
      <c r="JZ53" s="120">
        <f t="shared" si="217"/>
        <v>4.6978691260257248</v>
      </c>
      <c r="KA53" s="120">
        <f t="shared" si="217"/>
        <v>3.0716836593245125</v>
      </c>
      <c r="KB53" s="120">
        <f t="shared" si="217"/>
        <v>2.1584804092550627</v>
      </c>
      <c r="KC53" s="120">
        <f t="shared" si="217"/>
        <v>1.5972755028487464</v>
      </c>
      <c r="KD53" s="120">
        <f t="shared" si="217"/>
        <v>1.2286734637298049</v>
      </c>
      <c r="KE53" s="120">
        <f t="shared" si="218"/>
        <v>1.3333333333333333</v>
      </c>
      <c r="KF53" s="120">
        <f t="shared" si="218"/>
        <v>1.3333333333333333</v>
      </c>
      <c r="KG53" s="120">
        <f t="shared" si="218"/>
        <v>1.3333333333333333</v>
      </c>
      <c r="KH53" s="120">
        <f t="shared" si="218"/>
        <v>1.3333333333333333</v>
      </c>
      <c r="KI53" s="120">
        <f t="shared" si="218"/>
        <v>1.3333333333333333</v>
      </c>
      <c r="KJ53" s="120">
        <f t="shared" si="218"/>
        <v>1.3333333333333333</v>
      </c>
      <c r="KK53" s="120">
        <f t="shared" si="218"/>
        <v>1.3333333333333333</v>
      </c>
      <c r="KL53" s="120">
        <f t="shared" si="218"/>
        <v>1.3333333333333333</v>
      </c>
      <c r="KM53" s="120">
        <f t="shared" si="176"/>
        <v>0.26712152406125628</v>
      </c>
      <c r="KN53" s="120">
        <f t="shared" si="219"/>
        <v>0.54759912432557534</v>
      </c>
      <c r="KO53" s="120">
        <f t="shared" si="219"/>
        <v>0.90821318180827126</v>
      </c>
      <c r="KP53" s="120">
        <f t="shared" si="219"/>
        <v>1.3866749704944628</v>
      </c>
      <c r="KQ53" s="120">
        <f t="shared" si="219"/>
        <v>1.9931375256878354</v>
      </c>
      <c r="KR53" s="120">
        <f t="shared" si="219"/>
        <v>2.7307761209775729</v>
      </c>
      <c r="KS53" s="120">
        <f t="shared" si="219"/>
        <v>3.6007981443457346</v>
      </c>
      <c r="KT53" s="120">
        <f t="shared" si="219"/>
        <v>4.6037367281480357</v>
      </c>
      <c r="KU53" s="120">
        <f t="shared" si="178"/>
        <v>14.974457839206998</v>
      </c>
      <c r="KV53" s="120">
        <f t="shared" si="179"/>
        <v>3.9931887571218661</v>
      </c>
      <c r="KW53" s="120">
        <f t="shared" si="180"/>
        <v>1.996594378560933</v>
      </c>
      <c r="KX53" s="120">
        <f t="shared" si="181"/>
        <v>1.1744672815064312</v>
      </c>
      <c r="KY53" s="120">
        <f t="shared" si="182"/>
        <v>0.76792091483112812</v>
      </c>
      <c r="KZ53" s="120">
        <f t="shared" si="183"/>
        <v>0.53962010231376567</v>
      </c>
      <c r="LA53" s="120">
        <f t="shared" si="184"/>
        <v>0.39931887571218661</v>
      </c>
      <c r="LB53" s="120">
        <f t="shared" si="185"/>
        <v>0.30716836593245123</v>
      </c>
      <c r="LD53" s="94">
        <v>3.8696844624861853</v>
      </c>
      <c r="LE53" s="18">
        <f t="shared" si="220"/>
        <v>7.3522942660639607</v>
      </c>
      <c r="LF53" s="18">
        <f t="shared" si="220"/>
        <v>5.8738006805807297</v>
      </c>
      <c r="LG53" s="18">
        <f t="shared" si="220"/>
        <v>4.8797867990050054</v>
      </c>
      <c r="LH53" s="18">
        <f t="shared" si="220"/>
        <v>3.603360295387676</v>
      </c>
      <c r="LI53" s="18">
        <f t="shared" si="220"/>
        <v>2.3242086266447424</v>
      </c>
      <c r="LJ53" s="18">
        <f t="shared" si="220"/>
        <v>1.2513650279967428</v>
      </c>
      <c r="LK53" s="18">
        <f t="shared" si="220"/>
        <v>1.0038912838941239</v>
      </c>
      <c r="LL53" s="18"/>
      <c r="LM53" s="94">
        <v>3.8696844624861853</v>
      </c>
      <c r="LN53" s="18">
        <v>4.0536594248620084</v>
      </c>
      <c r="LO53" s="18">
        <v>3.6698901517780551</v>
      </c>
      <c r="LP53" s="18">
        <v>3.3513441059811582</v>
      </c>
      <c r="LQ53" s="18">
        <v>2.8041589154734639</v>
      </c>
      <c r="LR53" s="18">
        <v>2.0498244798324206</v>
      </c>
      <c r="LS53" s="18">
        <v>1.2486848359764016</v>
      </c>
      <c r="LT53" s="18">
        <v>1.0385401027975154</v>
      </c>
      <c r="LU53" s="18">
        <v>7.3522942660639607</v>
      </c>
      <c r="LV53" s="18">
        <v>5.8738006805807297</v>
      </c>
      <c r="LW53" s="18">
        <v>4.8797867990050054</v>
      </c>
      <c r="LX53" s="18">
        <v>3.603360295387676</v>
      </c>
      <c r="LY53" s="18">
        <v>2.3242086266447424</v>
      </c>
      <c r="LZ53" s="18">
        <v>1.2513650279967428</v>
      </c>
      <c r="MA53" s="18">
        <v>1.0038912838941239</v>
      </c>
      <c r="MB53" s="18">
        <v>4.316650792674281</v>
      </c>
      <c r="MC53" s="18">
        <v>3.8716574696482517</v>
      </c>
      <c r="MD53" s="18">
        <v>3.5085977447762398</v>
      </c>
      <c r="ME53" s="18">
        <v>2.9109203442063882</v>
      </c>
      <c r="MF53" s="18">
        <v>2.0931208303524236</v>
      </c>
      <c r="MG53" s="18">
        <v>1.24381194571482</v>
      </c>
      <c r="MH53" s="18">
        <v>1.0017320804499221</v>
      </c>
      <c r="MI53" s="18">
        <v>7.6187774034442226</v>
      </c>
      <c r="MJ53" s="18">
        <v>6.0512139284904052</v>
      </c>
      <c r="MK53" s="18">
        <v>5.006929606741136</v>
      </c>
      <c r="ML53" s="18">
        <v>3.6730115666626397</v>
      </c>
      <c r="MM53" s="18">
        <v>2.4002065334927383</v>
      </c>
      <c r="MN53" s="18">
        <v>1.2499717303965299</v>
      </c>
      <c r="MO53" s="18">
        <v>1.0000126254249304</v>
      </c>
      <c r="MP53" s="120"/>
      <c r="MQ53" s="120"/>
      <c r="MR53" s="120"/>
      <c r="MS53" s="120"/>
    </row>
    <row r="54" spans="1:357" ht="15" x14ac:dyDescent="0.35">
      <c r="A54" s="5"/>
      <c r="B54" s="15" t="s">
        <v>97</v>
      </c>
      <c r="C54" s="131">
        <f>W18</f>
        <v>4.3344814766157915</v>
      </c>
      <c r="D54" s="5"/>
      <c r="E54" s="5"/>
      <c r="F54" s="5"/>
      <c r="G54" s="5"/>
      <c r="H54" s="5"/>
      <c r="I54" s="5"/>
      <c r="J54" s="5"/>
      <c r="K54" s="5"/>
      <c r="L54" s="5"/>
      <c r="V54" s="4"/>
      <c r="ET54" s="16"/>
      <c r="EU54" s="28"/>
      <c r="EW54" s="13"/>
      <c r="EX54" s="13"/>
      <c r="EY54" s="13"/>
      <c r="EZ54" s="13"/>
      <c r="FA54" s="13"/>
      <c r="FB54" s="13"/>
      <c r="FD54" s="29"/>
      <c r="FI54" s="17"/>
      <c r="FJ54" s="17"/>
      <c r="FK54" s="17"/>
      <c r="FL54" s="17"/>
      <c r="FM54" s="17"/>
      <c r="FN54" s="17"/>
      <c r="FO54" s="17"/>
      <c r="FP54" s="17"/>
      <c r="FQ54" s="17"/>
      <c r="FU54" s="16"/>
      <c r="FV54" s="130"/>
      <c r="FW54" s="123"/>
      <c r="FX54" s="123"/>
      <c r="FY54" s="123"/>
      <c r="FZ54" s="123"/>
      <c r="GB54" s="16"/>
      <c r="GC54" s="28"/>
      <c r="GE54" s="13"/>
      <c r="GF54" s="13"/>
      <c r="GG54" s="13"/>
      <c r="GI54" s="30"/>
      <c r="GJ54" s="30"/>
      <c r="GK54" s="30"/>
      <c r="IC54" s="27"/>
      <c r="ID54" s="10"/>
      <c r="IE54" s="11"/>
      <c r="IF54" s="10"/>
      <c r="IG54" s="11"/>
      <c r="IH54" s="11"/>
      <c r="II54" s="11"/>
      <c r="IJ54" s="27"/>
      <c r="IK54" s="10"/>
      <c r="IL54" s="11"/>
      <c r="IM54" s="10"/>
      <c r="IN54" s="21"/>
      <c r="IO54" s="10"/>
      <c r="IP54" s="21"/>
      <c r="IQ54" s="27"/>
      <c r="IR54" s="18"/>
      <c r="IS54" s="11"/>
      <c r="IT54" s="21"/>
      <c r="IU54" s="21"/>
      <c r="IV54" s="21"/>
      <c r="IW54" s="21"/>
      <c r="IY54" s="11"/>
      <c r="IZ54" s="23"/>
      <c r="JA54" s="23"/>
      <c r="JB54" s="23"/>
      <c r="JC54" s="23"/>
      <c r="JD54" s="23"/>
      <c r="JE54" s="23"/>
      <c r="JF54" s="23"/>
      <c r="KX54" s="10"/>
      <c r="LD54" s="117"/>
      <c r="LE54" s="117"/>
      <c r="LF54" s="39"/>
      <c r="LG54" s="39"/>
      <c r="LH54" s="39"/>
      <c r="LI54" s="98"/>
      <c r="LJ54" s="41"/>
      <c r="LK54" s="41"/>
      <c r="LL54" s="40"/>
      <c r="LM54" s="39"/>
      <c r="LN54" s="39"/>
      <c r="LO54" s="98"/>
      <c r="LP54" s="41"/>
      <c r="LQ54" s="41"/>
      <c r="LR54" s="41"/>
      <c r="LS54" s="39"/>
      <c r="LT54" s="39"/>
      <c r="LU54" s="39"/>
      <c r="LV54" s="41"/>
      <c r="LW54" s="41"/>
      <c r="LX54" s="4"/>
      <c r="LY54" s="10"/>
      <c r="LZ54" s="13"/>
      <c r="MA54" s="17"/>
      <c r="MB54" s="11"/>
      <c r="MC54" s="10"/>
      <c r="MD54" s="10"/>
      <c r="ME54" s="10"/>
      <c r="MF54" s="10"/>
      <c r="MG54" s="10"/>
      <c r="MH54" s="10"/>
      <c r="MI54" s="10"/>
      <c r="MJ54" s="10"/>
      <c r="MK54" s="10"/>
      <c r="ML54" s="10"/>
      <c r="MM54" s="10"/>
      <c r="MN54" s="10"/>
      <c r="MO54" s="120"/>
      <c r="MP54" s="120"/>
      <c r="MQ54" s="120"/>
      <c r="MR54" s="120"/>
      <c r="MS54" s="120"/>
    </row>
    <row r="55" spans="1:357" ht="13.8" x14ac:dyDescent="0.3">
      <c r="A55" s="5"/>
      <c r="B55" s="5"/>
      <c r="C55" s="5"/>
      <c r="D55" s="5"/>
      <c r="E55" s="5"/>
      <c r="F55" s="5"/>
      <c r="G55" s="5"/>
      <c r="H55" s="5"/>
      <c r="I55" s="5"/>
      <c r="J55" s="5"/>
      <c r="K55" s="5"/>
      <c r="ET55" s="16"/>
      <c r="EU55" s="28"/>
      <c r="EW55" s="13"/>
      <c r="EX55" s="13"/>
      <c r="EY55" s="13"/>
      <c r="EZ55" s="13"/>
      <c r="FA55" s="13"/>
      <c r="FB55" s="13"/>
      <c r="FD55" s="29"/>
      <c r="FI55" s="17"/>
      <c r="FJ55" s="17"/>
      <c r="FK55" s="17"/>
      <c r="FL55" s="17"/>
      <c r="FM55" s="17"/>
      <c r="FN55" s="17"/>
      <c r="FO55" s="17"/>
      <c r="FP55" s="17"/>
      <c r="FQ55" s="17"/>
      <c r="FU55" s="16"/>
      <c r="FV55" s="130"/>
      <c r="FW55" s="123"/>
      <c r="FX55" s="123"/>
      <c r="FY55" s="123"/>
      <c r="FZ55" s="123"/>
      <c r="GB55" s="16"/>
      <c r="GC55" s="28"/>
      <c r="GE55" s="13"/>
      <c r="GF55" s="13"/>
      <c r="GG55" s="13"/>
      <c r="GI55" s="30"/>
      <c r="GJ55" s="30"/>
      <c r="GK55" s="30"/>
      <c r="IC55" s="27"/>
      <c r="ID55" s="11"/>
      <c r="IE55" s="11"/>
      <c r="IF55" s="11"/>
      <c r="IG55" s="11"/>
      <c r="IH55" s="11"/>
      <c r="II55" s="11"/>
      <c r="IJ55" s="27"/>
      <c r="IK55" s="18"/>
      <c r="IL55" s="11"/>
      <c r="IM55" s="10"/>
      <c r="IN55" s="21"/>
      <c r="IO55" s="11"/>
      <c r="IP55" s="21"/>
      <c r="IQ55" s="27"/>
      <c r="IR55" s="18"/>
      <c r="IS55" s="11"/>
      <c r="IT55" s="18"/>
      <c r="IU55" s="21"/>
      <c r="IV55" s="18"/>
      <c r="IW55" s="21"/>
      <c r="IY55" s="11"/>
      <c r="IZ55" s="23"/>
      <c r="JA55" s="23"/>
      <c r="JB55" s="23"/>
      <c r="JC55" s="23"/>
      <c r="JD55" s="23"/>
      <c r="JE55" s="23"/>
      <c r="JF55" s="23"/>
      <c r="KX55" s="10"/>
      <c r="LD55" s="5"/>
      <c r="LE55" s="5"/>
    </row>
    <row r="56" spans="1:357" ht="13.8" x14ac:dyDescent="0.3">
      <c r="A56" s="14"/>
      <c r="B56" s="74"/>
      <c r="C56" s="73"/>
      <c r="D56" s="75"/>
      <c r="E56" s="75"/>
      <c r="F56" s="129" t="s">
        <v>46</v>
      </c>
      <c r="G56" s="73"/>
      <c r="H56" s="75"/>
      <c r="I56" s="75"/>
      <c r="J56" s="75"/>
      <c r="K56" s="14"/>
      <c r="L56" s="5"/>
      <c r="AT56" s="5"/>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W56" s="125"/>
      <c r="FX56" s="125"/>
      <c r="FY56" s="125"/>
      <c r="FZ56" s="125"/>
      <c r="GB56" s="16"/>
      <c r="GC56" s="28"/>
      <c r="GE56" s="13"/>
      <c r="GF56" s="13"/>
      <c r="GG56" s="13"/>
      <c r="GI56" s="30"/>
      <c r="GJ56" s="30"/>
      <c r="GK56" s="30"/>
      <c r="IC56" s="27"/>
      <c r="ID56" s="11"/>
      <c r="IE56" s="11"/>
      <c r="IF56" s="11"/>
      <c r="IG56" s="11"/>
      <c r="IH56" s="11"/>
      <c r="II56" s="11"/>
      <c r="IJ56" s="27"/>
      <c r="IK56" s="18"/>
      <c r="IL56" s="11"/>
      <c r="IM56" s="10"/>
      <c r="IN56" s="21"/>
      <c r="IO56" s="11"/>
      <c r="IP56" s="21"/>
      <c r="IQ56" s="27"/>
      <c r="IR56" s="18"/>
      <c r="IS56" s="11"/>
      <c r="IT56" s="18"/>
      <c r="IU56" s="21"/>
      <c r="IV56" s="18"/>
      <c r="IW56" s="21"/>
      <c r="IY56" s="11"/>
      <c r="IZ56" s="23"/>
      <c r="JA56" s="23"/>
      <c r="JB56" s="23"/>
      <c r="JC56" s="23"/>
      <c r="JD56" s="23"/>
      <c r="JE56" s="23"/>
      <c r="JF56" s="23"/>
      <c r="KX56" s="10"/>
    </row>
    <row r="57" spans="1:357" ht="13.8" x14ac:dyDescent="0.3">
      <c r="A57" s="14"/>
      <c r="B57" s="75"/>
      <c r="C57" s="75"/>
      <c r="D57" s="75"/>
      <c r="E57" s="75"/>
      <c r="F57" s="77" t="s">
        <v>47</v>
      </c>
      <c r="G57" s="75"/>
      <c r="H57" s="75"/>
      <c r="I57" s="75"/>
      <c r="J57" s="75"/>
      <c r="K57" s="14"/>
      <c r="L57" s="5"/>
      <c r="AT57" s="5"/>
      <c r="BN57" s="113"/>
      <c r="BO57" s="113"/>
      <c r="BP57" s="113"/>
      <c r="BQ57" s="113"/>
      <c r="BR57" s="113"/>
      <c r="BS57" s="113"/>
      <c r="BT57" s="113"/>
      <c r="BU57" s="113"/>
      <c r="BV57" s="113"/>
      <c r="BW57" s="113"/>
      <c r="BX57" s="113"/>
      <c r="BY57" s="113"/>
      <c r="BZ57" s="113"/>
      <c r="CA57" s="113"/>
      <c r="CB57" s="113"/>
      <c r="CC57" s="113"/>
      <c r="CD57" s="113"/>
      <c r="CE57" s="113"/>
      <c r="CF57" s="113"/>
      <c r="CG57" s="113"/>
      <c r="CH57" s="113"/>
      <c r="CI57" s="113"/>
      <c r="CJ57" s="113"/>
      <c r="CK57" s="113"/>
      <c r="CL57" s="113"/>
      <c r="CM57" s="113"/>
      <c r="CN57" s="113"/>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GB57" s="16"/>
      <c r="GC57" s="28"/>
      <c r="GE57" s="13"/>
      <c r="GF57" s="13"/>
      <c r="GG57" s="13"/>
      <c r="GI57" s="30"/>
      <c r="GJ57" s="30"/>
      <c r="GK57" s="30"/>
      <c r="IC57" s="27"/>
      <c r="ID57" s="11"/>
      <c r="IE57" s="11"/>
      <c r="IF57" s="11"/>
      <c r="IG57" s="11"/>
      <c r="IH57" s="11"/>
      <c r="II57" s="11"/>
      <c r="IJ57" s="27"/>
      <c r="IK57" s="18"/>
      <c r="IL57" s="11"/>
      <c r="IM57" s="10"/>
      <c r="IN57" s="21"/>
      <c r="IO57" s="11"/>
      <c r="IP57" s="21"/>
      <c r="IQ57" s="27"/>
      <c r="IR57" s="18"/>
      <c r="IS57" s="11"/>
      <c r="IT57" s="18"/>
      <c r="IU57" s="21"/>
      <c r="IV57" s="18"/>
      <c r="IW57" s="21"/>
      <c r="IY57" s="11"/>
      <c r="IZ57" s="23"/>
      <c r="JA57" s="23"/>
      <c r="JB57" s="23"/>
      <c r="JC57" s="23"/>
      <c r="JD57" s="23"/>
      <c r="JE57" s="23"/>
      <c r="JF57" s="23"/>
      <c r="KX57" s="10"/>
    </row>
    <row r="58" spans="1:357" ht="13.8" x14ac:dyDescent="0.3">
      <c r="A58" s="5"/>
      <c r="B58" s="8"/>
      <c r="C58" s="5"/>
      <c r="D58" s="5"/>
      <c r="E58" s="5"/>
      <c r="F58" s="5"/>
      <c r="G58" s="5"/>
      <c r="H58" s="5"/>
      <c r="I58" s="5"/>
      <c r="J58" s="5"/>
      <c r="K58" s="5"/>
      <c r="X58" s="117"/>
      <c r="Y58" s="117"/>
      <c r="Z58" s="39"/>
      <c r="AA58" s="39"/>
      <c r="AB58" s="39"/>
      <c r="AC58" s="98"/>
      <c r="AD58" s="41"/>
      <c r="AE58" s="41"/>
      <c r="AF58" s="40"/>
      <c r="AG58" s="39"/>
      <c r="AH58" s="39"/>
      <c r="AI58" s="98"/>
      <c r="AJ58" s="41"/>
      <c r="AK58" s="41"/>
      <c r="AL58" s="41"/>
      <c r="AM58" s="39"/>
      <c r="AN58" s="39"/>
      <c r="AO58" s="39"/>
      <c r="AP58" s="41"/>
      <c r="AQ58" s="41"/>
      <c r="AR58" s="4"/>
      <c r="AS58" s="10"/>
      <c r="AT58" s="13"/>
      <c r="AU58" s="17"/>
      <c r="AV58" s="11"/>
      <c r="AW58" s="10"/>
      <c r="AX58" s="10"/>
      <c r="AY58" s="10"/>
      <c r="AZ58" s="10"/>
      <c r="BA58" s="10"/>
      <c r="BB58" s="10"/>
      <c r="BC58" s="10"/>
      <c r="BD58" s="10"/>
      <c r="BE58" s="10"/>
      <c r="BF58" s="10"/>
      <c r="BG58" s="10"/>
      <c r="BH58" s="10"/>
      <c r="BI58" s="120"/>
      <c r="BJ58" s="120"/>
      <c r="BK58" s="120"/>
      <c r="BL58" s="120"/>
      <c r="BM58" s="120"/>
      <c r="BN58" s="120"/>
      <c r="BO58" s="120"/>
      <c r="BP58" s="120"/>
      <c r="BQ58" s="120"/>
      <c r="BR58" s="120"/>
      <c r="BS58" s="120"/>
      <c r="BT58" s="120"/>
      <c r="BU58" s="120"/>
      <c r="BV58" s="120"/>
      <c r="BW58" s="120"/>
      <c r="BX58" s="120"/>
      <c r="BY58" s="120"/>
      <c r="BZ58" s="120"/>
      <c r="CA58" s="120"/>
      <c r="CB58" s="120"/>
      <c r="CC58" s="120"/>
      <c r="CD58" s="120"/>
      <c r="CE58" s="120"/>
      <c r="CF58" s="120"/>
      <c r="CG58" s="120"/>
      <c r="CH58" s="120"/>
      <c r="CI58" s="120"/>
      <c r="CJ58" s="120"/>
      <c r="CK58" s="120"/>
      <c r="CL58" s="120"/>
      <c r="CM58" s="120"/>
      <c r="CN58" s="120"/>
      <c r="CO58" s="94"/>
      <c r="CP58" s="94"/>
      <c r="CQ58" s="94"/>
      <c r="CR58" s="94"/>
      <c r="CS58" s="94"/>
      <c r="CT58" s="94"/>
      <c r="CU58" s="94"/>
      <c r="CV58" s="94"/>
      <c r="CW58" s="94"/>
      <c r="CX58" s="94"/>
      <c r="CY58" s="94"/>
      <c r="CZ58" s="94"/>
      <c r="DA58" s="94"/>
      <c r="DB58" s="94"/>
      <c r="DC58" s="94"/>
      <c r="DD58" s="94"/>
      <c r="DE58" s="11"/>
      <c r="DF58" s="11"/>
      <c r="DG58" s="11"/>
      <c r="DH58" s="11"/>
      <c r="DI58" s="11"/>
      <c r="DJ58" s="11"/>
      <c r="DK58" s="11"/>
      <c r="DL58" s="11"/>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c r="ES58" s="94"/>
      <c r="ET58" s="94"/>
      <c r="EU58" s="94"/>
      <c r="EV58" s="94"/>
      <c r="EW58" s="94"/>
      <c r="EX58" s="94"/>
      <c r="EY58" s="94"/>
      <c r="EZ58" s="94"/>
      <c r="FA58" s="94"/>
      <c r="FB58" s="94"/>
      <c r="FC58" s="94"/>
      <c r="FD58" s="94"/>
      <c r="FE58" s="94"/>
      <c r="FF58" s="94"/>
      <c r="FG58" s="94"/>
      <c r="FH58" s="94"/>
      <c r="FI58" s="94"/>
      <c r="FJ58" s="94"/>
      <c r="FK58" s="94"/>
      <c r="FL58" s="94"/>
      <c r="FM58" s="94"/>
      <c r="FN58" s="94"/>
      <c r="FO58" s="94"/>
      <c r="FP58" s="94"/>
      <c r="FQ58" s="114"/>
      <c r="FR58" s="114"/>
      <c r="FS58" s="114"/>
      <c r="FT58" s="114"/>
      <c r="FU58" s="114"/>
      <c r="FV58" s="114"/>
      <c r="FW58" s="114"/>
      <c r="FX58" s="114"/>
      <c r="GB58" s="16"/>
      <c r="GC58" s="28"/>
      <c r="GE58" s="13"/>
      <c r="GF58" s="13"/>
      <c r="GG58" s="13"/>
      <c r="GI58" s="30"/>
      <c r="GJ58" s="30"/>
      <c r="GK58" s="30"/>
      <c r="HU58" s="19"/>
      <c r="HV58" s="19"/>
      <c r="HW58" s="19"/>
      <c r="HX58" s="19"/>
      <c r="HY58" s="19"/>
      <c r="HZ58" s="19"/>
      <c r="IA58" s="19"/>
      <c r="IC58" s="27"/>
      <c r="ID58" s="10"/>
      <c r="IE58" s="11"/>
      <c r="IF58" s="10"/>
      <c r="IG58" s="11"/>
      <c r="IH58" s="11"/>
      <c r="II58" s="11"/>
      <c r="IJ58" s="27"/>
      <c r="IK58" s="10"/>
      <c r="IL58" s="11"/>
      <c r="IM58" s="20"/>
      <c r="IN58" s="21"/>
      <c r="IO58" s="10"/>
      <c r="IP58" s="21"/>
      <c r="IQ58" s="27"/>
      <c r="IR58" s="18"/>
      <c r="IS58" s="11"/>
      <c r="IT58" s="21"/>
      <c r="IU58" s="21"/>
      <c r="IV58" s="21"/>
      <c r="IW58" s="21"/>
      <c r="IX58" s="27"/>
      <c r="IY58" s="11"/>
      <c r="IZ58" s="23"/>
      <c r="JA58" s="23"/>
      <c r="JB58" s="23"/>
      <c r="JC58" s="23"/>
      <c r="JD58" s="23"/>
      <c r="JE58" s="23"/>
      <c r="JF58" s="23"/>
    </row>
    <row r="59" spans="1:357" ht="13.8" x14ac:dyDescent="0.3">
      <c r="A59" s="5"/>
      <c r="B59" s="8"/>
      <c r="C59" s="5"/>
      <c r="D59" s="5"/>
      <c r="E59" s="5"/>
      <c r="F59" s="5"/>
      <c r="G59" s="5"/>
      <c r="H59" s="5"/>
      <c r="I59" s="5"/>
      <c r="J59" s="5"/>
      <c r="K59" s="5"/>
      <c r="X59" s="117"/>
      <c r="Y59" s="117"/>
      <c r="Z59" s="39"/>
      <c r="AA59" s="39"/>
      <c r="AB59" s="39"/>
      <c r="AC59" s="98"/>
      <c r="AD59" s="41"/>
      <c r="AE59" s="41"/>
      <c r="AF59" s="40"/>
      <c r="AG59" s="39"/>
      <c r="AH59" s="39"/>
      <c r="AI59" s="98"/>
      <c r="AJ59" s="41"/>
      <c r="AK59" s="41"/>
      <c r="AL59" s="41"/>
      <c r="AM59" s="39"/>
      <c r="AN59" s="39"/>
      <c r="AO59" s="39"/>
      <c r="AP59" s="41"/>
      <c r="AQ59" s="41"/>
      <c r="AR59" s="4"/>
      <c r="AS59" s="10"/>
      <c r="AT59" s="13"/>
      <c r="AU59" s="17"/>
      <c r="AV59" s="11"/>
      <c r="AW59" s="10"/>
      <c r="AX59" s="10"/>
      <c r="AY59" s="10"/>
      <c r="AZ59" s="10"/>
      <c r="BA59" s="10"/>
      <c r="BB59" s="10"/>
      <c r="BC59" s="10"/>
      <c r="BD59" s="10"/>
      <c r="BE59" s="10"/>
      <c r="BF59" s="10"/>
      <c r="BG59" s="10"/>
      <c r="BH59" s="1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c r="CO59" s="94"/>
      <c r="CP59" s="94"/>
      <c r="CQ59" s="94"/>
      <c r="CR59" s="94"/>
      <c r="CS59" s="94"/>
      <c r="CT59" s="94"/>
      <c r="CU59" s="94"/>
      <c r="CV59" s="94"/>
      <c r="CW59" s="94"/>
      <c r="CX59" s="94"/>
      <c r="CY59" s="94"/>
      <c r="CZ59" s="94"/>
      <c r="DA59" s="94"/>
      <c r="DB59" s="94"/>
      <c r="DC59" s="94"/>
      <c r="DD59" s="94"/>
      <c r="DE59" s="11"/>
      <c r="DF59" s="11"/>
      <c r="DG59" s="11"/>
      <c r="DH59" s="11"/>
      <c r="DI59" s="11"/>
      <c r="DJ59" s="11"/>
      <c r="DK59" s="11"/>
      <c r="DL59" s="11"/>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c r="EO59" s="94"/>
      <c r="EP59" s="94"/>
      <c r="EQ59" s="94"/>
      <c r="ER59" s="94"/>
      <c r="ES59" s="94"/>
      <c r="ET59" s="94"/>
      <c r="EU59" s="94"/>
      <c r="EV59" s="94"/>
      <c r="EW59" s="94"/>
      <c r="EX59" s="94"/>
      <c r="EY59" s="94"/>
      <c r="EZ59" s="94"/>
      <c r="FA59" s="94"/>
      <c r="FB59" s="94"/>
      <c r="FC59" s="94"/>
      <c r="FD59" s="94"/>
      <c r="FE59" s="94"/>
      <c r="FF59" s="94"/>
      <c r="FG59" s="94"/>
      <c r="FH59" s="94"/>
      <c r="FI59" s="94"/>
      <c r="FJ59" s="94"/>
      <c r="FK59" s="94"/>
      <c r="FL59" s="94"/>
      <c r="FM59" s="94"/>
      <c r="FN59" s="94"/>
      <c r="FO59" s="94"/>
      <c r="FP59" s="94"/>
      <c r="FQ59" s="114"/>
      <c r="FR59" s="114"/>
      <c r="FS59" s="114"/>
      <c r="FT59" s="114"/>
      <c r="FU59" s="114"/>
      <c r="FV59" s="114"/>
      <c r="FW59" s="114"/>
      <c r="FX59" s="114"/>
      <c r="GB59" s="16"/>
      <c r="GC59" s="28"/>
      <c r="GE59" s="13"/>
      <c r="GF59" s="13"/>
      <c r="GG59" s="13"/>
      <c r="GI59" s="30"/>
      <c r="GJ59" s="30"/>
      <c r="GK59" s="30"/>
      <c r="HU59" s="19"/>
      <c r="HV59" s="19"/>
      <c r="HW59" s="19"/>
      <c r="HX59" s="19"/>
      <c r="HY59" s="19"/>
      <c r="HZ59" s="19"/>
      <c r="IA59" s="19"/>
      <c r="IC59" s="27"/>
      <c r="ID59" s="11"/>
      <c r="IE59" s="11"/>
      <c r="IF59" s="11"/>
      <c r="IG59" s="11"/>
      <c r="IH59" s="11"/>
      <c r="II59" s="11"/>
      <c r="IJ59" s="27"/>
      <c r="IK59" s="18"/>
      <c r="IL59" s="11"/>
      <c r="IM59" s="10"/>
      <c r="IN59" s="21"/>
      <c r="IO59" s="11"/>
      <c r="IP59" s="21"/>
      <c r="IQ59" s="27"/>
      <c r="IR59" s="18"/>
      <c r="IS59" s="11"/>
      <c r="IT59" s="18"/>
      <c r="IU59" s="21"/>
      <c r="IV59" s="18"/>
      <c r="IW59" s="21"/>
      <c r="IY59" s="11"/>
      <c r="IZ59" s="23"/>
      <c r="JA59" s="23"/>
      <c r="JB59" s="23"/>
      <c r="JC59" s="23"/>
      <c r="JD59" s="23"/>
      <c r="JE59" s="23"/>
      <c r="JF59" s="23"/>
    </row>
    <row r="60" spans="1:357" ht="13.8" x14ac:dyDescent="0.3">
      <c r="A60" s="4"/>
      <c r="B60" s="4"/>
      <c r="C60" s="4"/>
      <c r="D60" s="4"/>
      <c r="E60" s="4"/>
      <c r="F60" s="4"/>
      <c r="G60" s="4"/>
      <c r="H60" s="4"/>
      <c r="I60" s="4"/>
      <c r="J60" s="4"/>
      <c r="K60" s="4"/>
      <c r="X60" s="117"/>
      <c r="Y60" s="117"/>
      <c r="Z60" s="39"/>
      <c r="AA60" s="39"/>
      <c r="AB60" s="39"/>
      <c r="AC60" s="98"/>
      <c r="AD60" s="41"/>
      <c r="AE60" s="41"/>
      <c r="AF60" s="40"/>
      <c r="AG60" s="39"/>
      <c r="AH60" s="39"/>
      <c r="AI60" s="98"/>
      <c r="AJ60" s="41"/>
      <c r="AK60" s="41"/>
      <c r="AL60" s="41"/>
      <c r="AM60" s="39"/>
      <c r="AN60" s="39"/>
      <c r="AO60" s="39"/>
      <c r="AP60" s="41"/>
      <c r="AQ60" s="41"/>
      <c r="AR60" s="4"/>
      <c r="AS60" s="10"/>
      <c r="AT60" s="13"/>
      <c r="AU60" s="17"/>
      <c r="AV60" s="11"/>
      <c r="AW60" s="10"/>
      <c r="AX60" s="10"/>
      <c r="AY60" s="10"/>
      <c r="AZ60" s="10"/>
      <c r="BA60" s="10"/>
      <c r="BB60" s="10"/>
      <c r="BC60" s="10"/>
      <c r="BD60" s="10"/>
      <c r="BE60" s="10"/>
      <c r="BF60" s="10"/>
      <c r="BG60" s="10"/>
      <c r="BH60" s="10"/>
      <c r="BI60" s="120"/>
      <c r="BJ60" s="120"/>
      <c r="BK60" s="120"/>
      <c r="BL60" s="120"/>
      <c r="BM60" s="120"/>
      <c r="BN60" s="120"/>
      <c r="BO60" s="120"/>
      <c r="BP60" s="120"/>
      <c r="BQ60" s="120"/>
      <c r="BR60" s="120"/>
      <c r="BS60" s="120"/>
      <c r="BT60" s="120"/>
      <c r="BU60" s="120"/>
      <c r="BV60" s="120"/>
      <c r="BW60" s="120"/>
      <c r="BX60" s="120"/>
      <c r="BY60" s="120"/>
      <c r="BZ60" s="120"/>
      <c r="CA60" s="120"/>
      <c r="CB60" s="120"/>
      <c r="CC60" s="120"/>
      <c r="CD60" s="120"/>
      <c r="CE60" s="120"/>
      <c r="CF60" s="120"/>
      <c r="CG60" s="120"/>
      <c r="CH60" s="120"/>
      <c r="CI60" s="120"/>
      <c r="CJ60" s="120"/>
      <c r="CK60" s="120"/>
      <c r="CL60" s="120"/>
      <c r="CM60" s="120"/>
      <c r="CN60" s="120"/>
      <c r="CO60" s="94"/>
      <c r="CP60" s="94"/>
      <c r="CQ60" s="94"/>
      <c r="CR60" s="94"/>
      <c r="CS60" s="94"/>
      <c r="CT60" s="94"/>
      <c r="CU60" s="94"/>
      <c r="CV60" s="94"/>
      <c r="CW60" s="94"/>
      <c r="CX60" s="94"/>
      <c r="CY60" s="94"/>
      <c r="CZ60" s="94"/>
      <c r="DA60" s="94"/>
      <c r="DB60" s="94"/>
      <c r="DC60" s="94"/>
      <c r="DD60" s="94"/>
      <c r="DE60" s="11"/>
      <c r="DF60" s="11"/>
      <c r="DG60" s="11"/>
      <c r="DH60" s="11"/>
      <c r="DI60" s="11"/>
      <c r="DJ60" s="11"/>
      <c r="DK60" s="11"/>
      <c r="DL60" s="11"/>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114"/>
      <c r="FR60" s="114"/>
      <c r="FS60" s="114"/>
      <c r="FT60" s="114"/>
      <c r="FU60" s="114"/>
      <c r="FV60" s="114"/>
      <c r="FW60" s="114"/>
      <c r="FX60" s="114"/>
      <c r="GB60" s="16"/>
      <c r="GC60" s="28"/>
      <c r="GE60" s="13"/>
      <c r="GF60" s="13"/>
      <c r="GG60" s="13"/>
      <c r="GI60" s="30"/>
      <c r="GJ60" s="30"/>
      <c r="GK60" s="30"/>
      <c r="HU60" s="19"/>
      <c r="HV60" s="19"/>
      <c r="HW60" s="19"/>
      <c r="HX60" s="19"/>
      <c r="HY60" s="19"/>
      <c r="HZ60" s="19"/>
      <c r="IA60" s="19"/>
      <c r="IC60" s="27"/>
      <c r="ID60" s="11"/>
      <c r="IE60" s="11"/>
      <c r="IF60" s="11"/>
      <c r="IG60" s="11"/>
      <c r="IH60" s="11"/>
      <c r="II60" s="11"/>
      <c r="IJ60" s="27"/>
      <c r="IK60" s="18"/>
      <c r="IL60" s="11"/>
      <c r="IM60" s="10"/>
      <c r="IN60" s="21"/>
      <c r="IO60" s="11"/>
      <c r="IP60" s="21"/>
      <c r="IQ60" s="27"/>
      <c r="IR60" s="18"/>
      <c r="IS60" s="11"/>
      <c r="IT60" s="18"/>
      <c r="IU60" s="21"/>
      <c r="IV60" s="18"/>
      <c r="IW60" s="21"/>
      <c r="IY60" s="11"/>
      <c r="IZ60" s="23"/>
      <c r="JA60" s="23"/>
      <c r="JB60" s="23"/>
      <c r="JC60" s="23"/>
      <c r="JD60" s="23"/>
      <c r="JE60" s="23"/>
      <c r="JF60" s="23"/>
    </row>
    <row r="61" spans="1:357" x14ac:dyDescent="0.3">
      <c r="X61" s="117"/>
      <c r="Y61" s="117"/>
      <c r="Z61" s="39"/>
      <c r="AA61" s="39"/>
      <c r="AB61" s="39"/>
      <c r="AC61" s="98"/>
      <c r="AD61" s="41"/>
      <c r="AE61" s="41"/>
      <c r="AF61" s="40"/>
      <c r="AG61" s="39"/>
      <c r="AH61" s="39"/>
      <c r="AI61" s="98"/>
      <c r="AJ61" s="41"/>
      <c r="AK61" s="41"/>
      <c r="AL61" s="41"/>
      <c r="AM61" s="39"/>
      <c r="AN61" s="39"/>
      <c r="AO61" s="39"/>
      <c r="AP61" s="41"/>
      <c r="AQ61" s="41"/>
      <c r="AR61" s="4"/>
      <c r="AS61" s="10"/>
      <c r="AT61" s="13"/>
      <c r="AU61" s="17"/>
      <c r="AV61" s="11"/>
      <c r="AW61" s="10"/>
      <c r="AX61" s="10"/>
      <c r="AY61" s="10"/>
      <c r="AZ61" s="10"/>
      <c r="BA61" s="10"/>
      <c r="BB61" s="10"/>
      <c r="BC61" s="10"/>
      <c r="BD61" s="10"/>
      <c r="BE61" s="10"/>
      <c r="BF61" s="10"/>
      <c r="BG61" s="10"/>
      <c r="BH61" s="10"/>
      <c r="BI61" s="120"/>
      <c r="BJ61" s="120"/>
      <c r="BK61" s="120"/>
      <c r="BL61" s="120"/>
      <c r="BM61" s="120"/>
      <c r="BN61" s="120"/>
      <c r="BO61" s="120"/>
      <c r="BP61" s="120"/>
      <c r="BQ61" s="120"/>
      <c r="BR61" s="120"/>
      <c r="BS61" s="120"/>
      <c r="BT61" s="120"/>
      <c r="BU61" s="120"/>
      <c r="BV61" s="120"/>
      <c r="BW61" s="120"/>
      <c r="BX61" s="120"/>
      <c r="BY61" s="120"/>
      <c r="BZ61" s="120"/>
      <c r="CA61" s="120"/>
      <c r="CB61" s="120"/>
      <c r="CC61" s="120"/>
      <c r="CD61" s="120"/>
      <c r="CE61" s="120"/>
      <c r="CF61" s="120"/>
      <c r="CG61" s="120"/>
      <c r="CH61" s="120"/>
      <c r="CI61" s="120"/>
      <c r="CJ61" s="120"/>
      <c r="CK61" s="120"/>
      <c r="CL61" s="120"/>
      <c r="CM61" s="120"/>
      <c r="CN61" s="120"/>
      <c r="CO61" s="94"/>
      <c r="CP61" s="94"/>
      <c r="CQ61" s="94"/>
      <c r="CR61" s="94"/>
      <c r="CS61" s="94"/>
      <c r="CT61" s="94"/>
      <c r="CU61" s="94"/>
      <c r="CV61" s="94"/>
      <c r="CW61" s="94"/>
      <c r="CX61" s="94"/>
      <c r="CY61" s="94"/>
      <c r="CZ61" s="94"/>
      <c r="DA61" s="94"/>
      <c r="DB61" s="94"/>
      <c r="DC61" s="94"/>
      <c r="DD61" s="94"/>
      <c r="DE61" s="11"/>
      <c r="DF61" s="11"/>
      <c r="DG61" s="11"/>
      <c r="DH61" s="11"/>
      <c r="DI61" s="11"/>
      <c r="DJ61" s="11"/>
      <c r="DK61" s="11"/>
      <c r="DL61" s="11"/>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c r="EO61" s="94"/>
      <c r="EP61" s="94"/>
      <c r="EQ61" s="94"/>
      <c r="ER61" s="94"/>
      <c r="ES61" s="94"/>
      <c r="ET61" s="94"/>
      <c r="EU61" s="94"/>
      <c r="EV61" s="94"/>
      <c r="EW61" s="94"/>
      <c r="EX61" s="94"/>
      <c r="EY61" s="94"/>
      <c r="EZ61" s="94"/>
      <c r="FA61" s="94"/>
      <c r="FB61" s="94"/>
      <c r="FC61" s="94"/>
      <c r="FD61" s="94"/>
      <c r="FE61" s="94"/>
      <c r="FF61" s="94"/>
      <c r="FG61" s="94"/>
      <c r="FH61" s="94"/>
      <c r="FI61" s="94"/>
      <c r="FJ61" s="94"/>
      <c r="FK61" s="94"/>
      <c r="FL61" s="94"/>
      <c r="FM61" s="94"/>
      <c r="FN61" s="94"/>
      <c r="FO61" s="94"/>
      <c r="FP61" s="94"/>
      <c r="FQ61" s="114"/>
      <c r="FR61" s="114"/>
      <c r="FS61" s="114"/>
      <c r="FT61" s="114"/>
      <c r="FU61" s="114"/>
      <c r="FV61" s="114"/>
      <c r="FW61" s="114"/>
      <c r="FX61" s="114"/>
      <c r="GB61" s="16"/>
      <c r="GC61" s="28"/>
      <c r="GE61" s="13"/>
      <c r="GF61" s="13"/>
      <c r="GG61" s="13"/>
      <c r="GI61" s="30"/>
      <c r="GJ61" s="30"/>
      <c r="GK61" s="30"/>
      <c r="HU61" s="19"/>
      <c r="HV61" s="19"/>
      <c r="HW61" s="19"/>
      <c r="HX61" s="19"/>
      <c r="HY61" s="19"/>
      <c r="HZ61" s="19"/>
      <c r="IA61" s="19"/>
      <c r="IC61" s="27"/>
      <c r="ID61" s="10"/>
      <c r="IE61" s="11"/>
      <c r="IF61" s="10"/>
      <c r="IG61" s="11"/>
      <c r="IH61" s="11"/>
      <c r="II61" s="11"/>
      <c r="IJ61" s="27"/>
      <c r="IK61" s="10"/>
      <c r="IL61" s="11"/>
      <c r="IM61" s="10"/>
      <c r="IN61" s="21"/>
      <c r="IO61" s="10"/>
      <c r="IP61" s="21"/>
      <c r="IQ61" s="27"/>
      <c r="IR61" s="18"/>
      <c r="IS61" s="11"/>
      <c r="IT61" s="21"/>
      <c r="IU61" s="21"/>
      <c r="IV61" s="21"/>
      <c r="IW61" s="21"/>
      <c r="IY61" s="11"/>
      <c r="IZ61" s="23"/>
      <c r="JA61" s="23"/>
      <c r="JB61" s="23"/>
      <c r="JC61" s="23"/>
      <c r="JD61" s="23"/>
      <c r="JE61" s="23"/>
      <c r="JF61" s="23"/>
    </row>
    <row r="62" spans="1:357" x14ac:dyDescent="0.3">
      <c r="X62" s="117"/>
      <c r="Y62" s="117"/>
      <c r="Z62" s="39"/>
      <c r="AA62" s="39"/>
      <c r="AB62" s="39"/>
      <c r="AC62" s="98"/>
      <c r="AD62" s="41"/>
      <c r="AE62" s="41"/>
      <c r="AF62" s="40"/>
      <c r="AG62" s="39"/>
      <c r="AH62" s="39"/>
      <c r="AI62" s="98"/>
      <c r="AJ62" s="41"/>
      <c r="AK62" s="41"/>
      <c r="AL62" s="41"/>
      <c r="AM62" s="39"/>
      <c r="AN62" s="39"/>
      <c r="AO62" s="39"/>
      <c r="AP62" s="41"/>
      <c r="AQ62" s="41"/>
      <c r="AR62" s="4"/>
      <c r="AS62" s="10"/>
      <c r="AT62" s="13"/>
      <c r="AU62" s="17"/>
      <c r="AV62" s="11"/>
      <c r="AW62" s="10"/>
      <c r="AX62" s="10"/>
      <c r="AY62" s="10"/>
      <c r="AZ62" s="10"/>
      <c r="BA62" s="10"/>
      <c r="BB62" s="10"/>
      <c r="BC62" s="10"/>
      <c r="BD62" s="10"/>
      <c r="BE62" s="10"/>
      <c r="BF62" s="10"/>
      <c r="BG62" s="10"/>
      <c r="BH62" s="10"/>
      <c r="BI62" s="120"/>
      <c r="BJ62" s="120"/>
      <c r="BK62" s="120"/>
      <c r="BL62" s="120"/>
      <c r="BM62" s="120"/>
      <c r="BN62" s="120"/>
      <c r="BO62" s="120"/>
      <c r="BP62" s="120"/>
      <c r="BQ62" s="120"/>
      <c r="BR62" s="120"/>
      <c r="BS62" s="120"/>
      <c r="BT62" s="120"/>
      <c r="BU62" s="120"/>
      <c r="BV62" s="120"/>
      <c r="BW62" s="120"/>
      <c r="BX62" s="120"/>
      <c r="BY62" s="120"/>
      <c r="BZ62" s="120"/>
      <c r="CA62" s="120"/>
      <c r="CB62" s="120"/>
      <c r="CC62" s="120"/>
      <c r="CD62" s="120"/>
      <c r="CE62" s="120"/>
      <c r="CF62" s="120"/>
      <c r="CG62" s="120"/>
      <c r="CH62" s="120"/>
      <c r="CI62" s="120"/>
      <c r="CJ62" s="120"/>
      <c r="CK62" s="120"/>
      <c r="CL62" s="120"/>
      <c r="CM62" s="120"/>
      <c r="CN62" s="120"/>
      <c r="CO62" s="94"/>
      <c r="CP62" s="94"/>
      <c r="CQ62" s="94"/>
      <c r="CR62" s="94"/>
      <c r="CS62" s="94"/>
      <c r="CT62" s="94"/>
      <c r="CU62" s="94"/>
      <c r="CV62" s="94"/>
      <c r="CW62" s="94"/>
      <c r="CX62" s="94"/>
      <c r="CY62" s="94"/>
      <c r="CZ62" s="94"/>
      <c r="DA62" s="94"/>
      <c r="DB62" s="94"/>
      <c r="DC62" s="94"/>
      <c r="DD62" s="94"/>
      <c r="DE62" s="11"/>
      <c r="DF62" s="11"/>
      <c r="DG62" s="11"/>
      <c r="DH62" s="11"/>
      <c r="DI62" s="11"/>
      <c r="DJ62" s="11"/>
      <c r="DK62" s="11"/>
      <c r="DL62" s="11"/>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114"/>
      <c r="FR62" s="114"/>
      <c r="FS62" s="114"/>
      <c r="FT62" s="114"/>
      <c r="FU62" s="114"/>
      <c r="FV62" s="114"/>
      <c r="FW62" s="114"/>
      <c r="FX62" s="114"/>
      <c r="GB62" s="16"/>
      <c r="GC62" s="28"/>
      <c r="GE62" s="13"/>
      <c r="GF62" s="13"/>
      <c r="GG62" s="13"/>
      <c r="GI62" s="30"/>
      <c r="GJ62" s="30"/>
      <c r="GK62" s="30"/>
      <c r="HU62" s="19"/>
      <c r="HV62" s="19"/>
      <c r="HW62" s="19"/>
      <c r="HX62" s="19"/>
      <c r="HY62" s="19"/>
      <c r="HZ62" s="19"/>
      <c r="IA62" s="19"/>
      <c r="IC62" s="27"/>
      <c r="ID62" s="10"/>
      <c r="IE62" s="11"/>
      <c r="IF62" s="10"/>
      <c r="IG62" s="11"/>
      <c r="IH62" s="11"/>
      <c r="II62" s="11"/>
      <c r="IJ62" s="27"/>
      <c r="IK62" s="10"/>
      <c r="IL62" s="11"/>
      <c r="IM62" s="20"/>
      <c r="IN62" s="21"/>
      <c r="IO62" s="10"/>
      <c r="IP62" s="21"/>
      <c r="IQ62" s="27"/>
      <c r="IR62" s="18"/>
      <c r="IS62" s="11"/>
      <c r="IT62" s="21"/>
      <c r="IU62" s="21"/>
      <c r="IV62" s="21"/>
      <c r="IW62" s="21"/>
      <c r="IX62" s="27"/>
      <c r="IY62" s="11"/>
      <c r="IZ62" s="23"/>
      <c r="JA62" s="23"/>
      <c r="JB62" s="23"/>
      <c r="JC62" s="23"/>
      <c r="JD62" s="23"/>
      <c r="JE62" s="23"/>
      <c r="JF62" s="23"/>
    </row>
    <row r="63" spans="1:357" x14ac:dyDescent="0.3">
      <c r="X63" s="117"/>
      <c r="Y63" s="117"/>
      <c r="Z63" s="39"/>
      <c r="AA63" s="39"/>
      <c r="AB63" s="39"/>
      <c r="AC63" s="98"/>
      <c r="AD63" s="41"/>
      <c r="AE63" s="41"/>
      <c r="AF63" s="40"/>
      <c r="AG63" s="39"/>
      <c r="AH63" s="39"/>
      <c r="AI63" s="98"/>
      <c r="AJ63" s="41"/>
      <c r="AK63" s="41"/>
      <c r="AL63" s="41"/>
      <c r="AM63" s="39"/>
      <c r="AN63" s="39"/>
      <c r="AO63" s="39"/>
      <c r="AP63" s="41"/>
      <c r="AQ63" s="41"/>
      <c r="AR63" s="4"/>
      <c r="AS63" s="10"/>
      <c r="AT63" s="13"/>
      <c r="AU63" s="17"/>
      <c r="AV63" s="11"/>
      <c r="AW63" s="10"/>
      <c r="AX63" s="10"/>
      <c r="AY63" s="10"/>
      <c r="AZ63" s="10"/>
      <c r="BA63" s="10"/>
      <c r="BB63" s="10"/>
      <c r="BC63" s="10"/>
      <c r="BD63" s="10"/>
      <c r="BE63" s="10"/>
      <c r="BF63" s="10"/>
      <c r="BG63" s="10"/>
      <c r="BH63" s="1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94"/>
      <c r="CP63" s="94"/>
      <c r="CQ63" s="94"/>
      <c r="CR63" s="94"/>
      <c r="CS63" s="94"/>
      <c r="CT63" s="94"/>
      <c r="CU63" s="94"/>
      <c r="CV63" s="94"/>
      <c r="CW63" s="94"/>
      <c r="CX63" s="94"/>
      <c r="CY63" s="94"/>
      <c r="CZ63" s="94"/>
      <c r="DA63" s="94"/>
      <c r="DB63" s="94"/>
      <c r="DC63" s="94"/>
      <c r="DD63" s="94"/>
      <c r="DE63" s="11"/>
      <c r="DF63" s="11"/>
      <c r="DG63" s="11"/>
      <c r="DH63" s="11"/>
      <c r="DI63" s="11"/>
      <c r="DJ63" s="11"/>
      <c r="DK63" s="11"/>
      <c r="DL63" s="11"/>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114"/>
      <c r="FR63" s="114"/>
      <c r="FS63" s="114"/>
      <c r="FT63" s="114"/>
      <c r="FU63" s="114"/>
      <c r="FV63" s="114"/>
      <c r="FW63" s="114"/>
      <c r="FX63" s="114"/>
      <c r="GB63" s="16"/>
      <c r="GC63" s="28"/>
      <c r="GE63" s="13"/>
      <c r="GF63" s="13"/>
      <c r="GG63" s="13"/>
      <c r="GI63" s="30"/>
      <c r="GJ63" s="30"/>
      <c r="GK63" s="30"/>
      <c r="HU63" s="19"/>
      <c r="HV63" s="19"/>
      <c r="HW63" s="19"/>
      <c r="HX63" s="19"/>
      <c r="HY63" s="19"/>
      <c r="HZ63" s="19"/>
      <c r="IA63" s="19"/>
      <c r="IC63" s="27"/>
      <c r="ID63" s="11"/>
      <c r="IE63" s="11"/>
      <c r="IF63" s="11"/>
      <c r="IG63" s="11"/>
      <c r="IH63" s="11"/>
      <c r="II63" s="11"/>
      <c r="IJ63" s="27"/>
      <c r="IK63" s="18"/>
      <c r="IL63" s="11"/>
      <c r="IM63" s="10"/>
      <c r="IN63" s="21"/>
      <c r="IO63" s="11"/>
      <c r="IP63" s="21"/>
      <c r="IQ63" s="27"/>
      <c r="IR63" s="18"/>
      <c r="IS63" s="11"/>
      <c r="IT63" s="18"/>
      <c r="IU63" s="21"/>
      <c r="IV63" s="18"/>
      <c r="IW63" s="21"/>
      <c r="IY63" s="11"/>
      <c r="IZ63" s="23"/>
      <c r="JA63" s="23"/>
      <c r="JB63" s="23"/>
      <c r="JC63" s="23"/>
      <c r="JD63" s="23"/>
      <c r="JE63" s="23"/>
      <c r="JF63" s="23"/>
    </row>
    <row r="64" spans="1:357" x14ac:dyDescent="0.3">
      <c r="X64" s="117"/>
      <c r="Y64" s="117"/>
      <c r="Z64" s="39"/>
      <c r="AA64" s="39"/>
      <c r="AB64" s="39"/>
      <c r="AC64" s="98"/>
      <c r="AD64" s="41"/>
      <c r="AE64" s="41"/>
      <c r="AF64" s="40"/>
      <c r="AG64" s="39"/>
      <c r="AH64" s="39"/>
      <c r="AI64" s="98"/>
      <c r="AJ64" s="41"/>
      <c r="AK64" s="41"/>
      <c r="AL64" s="41"/>
      <c r="AM64" s="39"/>
      <c r="AN64" s="39"/>
      <c r="AO64" s="39"/>
      <c r="AP64" s="41"/>
      <c r="AQ64" s="41"/>
      <c r="AR64" s="4"/>
      <c r="AS64" s="10"/>
      <c r="AT64" s="13"/>
      <c r="AU64" s="17"/>
      <c r="AV64" s="11"/>
      <c r="AW64" s="10"/>
      <c r="AX64" s="10"/>
      <c r="AY64" s="10"/>
      <c r="AZ64" s="10"/>
      <c r="BA64" s="10"/>
      <c r="BB64" s="10"/>
      <c r="BC64" s="10"/>
      <c r="BD64" s="10"/>
      <c r="BE64" s="10"/>
      <c r="BF64" s="10"/>
      <c r="BG64" s="10"/>
      <c r="BH64" s="10"/>
      <c r="BI64" s="120"/>
      <c r="BJ64" s="120"/>
      <c r="BK64" s="120"/>
      <c r="BL64" s="120"/>
      <c r="BM64" s="120"/>
      <c r="BN64" s="120"/>
      <c r="BO64" s="120"/>
      <c r="BP64" s="120"/>
      <c r="BQ64" s="120"/>
      <c r="BR64" s="120"/>
      <c r="BS64" s="120"/>
      <c r="BT64" s="120"/>
      <c r="BU64" s="120"/>
      <c r="BV64" s="120"/>
      <c r="BW64" s="120"/>
      <c r="BX64" s="120"/>
      <c r="BY64" s="120"/>
      <c r="BZ64" s="120"/>
      <c r="CA64" s="120"/>
      <c r="CB64" s="120"/>
      <c r="CC64" s="120"/>
      <c r="CD64" s="120"/>
      <c r="CE64" s="120"/>
      <c r="CF64" s="120"/>
      <c r="CG64" s="120"/>
      <c r="CH64" s="120"/>
      <c r="CI64" s="120"/>
      <c r="CJ64" s="120"/>
      <c r="CK64" s="120"/>
      <c r="CL64" s="120"/>
      <c r="CM64" s="120"/>
      <c r="CN64" s="120"/>
      <c r="CO64" s="94"/>
      <c r="CP64" s="94"/>
      <c r="CQ64" s="94"/>
      <c r="CR64" s="94"/>
      <c r="CS64" s="94"/>
      <c r="CT64" s="94"/>
      <c r="CU64" s="94"/>
      <c r="CV64" s="94"/>
      <c r="CW64" s="94"/>
      <c r="CX64" s="94"/>
      <c r="CY64" s="94"/>
      <c r="CZ64" s="94"/>
      <c r="DA64" s="94"/>
      <c r="DB64" s="94"/>
      <c r="DC64" s="94"/>
      <c r="DD64" s="94"/>
      <c r="DE64" s="11"/>
      <c r="DF64" s="11"/>
      <c r="DG64" s="11"/>
      <c r="DH64" s="11"/>
      <c r="DI64" s="11"/>
      <c r="DJ64" s="11"/>
      <c r="DK64" s="11"/>
      <c r="DL64" s="11"/>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114"/>
      <c r="FR64" s="114"/>
      <c r="FS64" s="114"/>
      <c r="FT64" s="114"/>
      <c r="FU64" s="114"/>
      <c r="FV64" s="114"/>
      <c r="FW64" s="114"/>
      <c r="FX64" s="114"/>
      <c r="GB64" s="16"/>
      <c r="GC64" s="28"/>
      <c r="GE64" s="13"/>
      <c r="GF64" s="13"/>
      <c r="GG64" s="13"/>
      <c r="GI64" s="30"/>
      <c r="GJ64" s="30"/>
      <c r="GK64" s="30"/>
      <c r="HU64" s="19"/>
      <c r="HV64" s="19"/>
      <c r="HW64" s="19"/>
      <c r="HX64" s="19"/>
      <c r="HY64" s="19"/>
      <c r="HZ64" s="19"/>
      <c r="IA64" s="19"/>
      <c r="IC64" s="27"/>
      <c r="ID64" s="11"/>
      <c r="IE64" s="11"/>
      <c r="IF64" s="11"/>
      <c r="IG64" s="11"/>
      <c r="IH64" s="11"/>
      <c r="II64" s="11"/>
      <c r="IJ64" s="27"/>
      <c r="IK64" s="18"/>
      <c r="IL64" s="11"/>
      <c r="IM64" s="10"/>
      <c r="IN64" s="21"/>
      <c r="IO64" s="11"/>
      <c r="IP64" s="21"/>
      <c r="IQ64" s="27"/>
      <c r="IR64" s="18"/>
      <c r="IS64" s="11"/>
      <c r="IT64" s="18"/>
      <c r="IU64" s="21"/>
      <c r="IV64" s="18"/>
      <c r="IW64" s="21"/>
      <c r="IY64" s="11"/>
      <c r="IZ64" s="23"/>
      <c r="JA64" s="23"/>
      <c r="JB64" s="23"/>
      <c r="JC64" s="23"/>
      <c r="JD64" s="23"/>
      <c r="JE64" s="23"/>
      <c r="JF64" s="23"/>
    </row>
    <row r="65" spans="13:266" x14ac:dyDescent="0.3">
      <c r="X65" s="117"/>
      <c r="Y65" s="117"/>
      <c r="Z65" s="39"/>
      <c r="AA65" s="39"/>
      <c r="AB65" s="39"/>
      <c r="AC65" s="98"/>
      <c r="AD65" s="41"/>
      <c r="AE65" s="41"/>
      <c r="AF65" s="40"/>
      <c r="AG65" s="39"/>
      <c r="AH65" s="39"/>
      <c r="AI65" s="98"/>
      <c r="AJ65" s="41"/>
      <c r="AK65" s="41"/>
      <c r="AL65" s="41"/>
      <c r="AM65" s="39"/>
      <c r="AN65" s="39"/>
      <c r="AO65" s="39"/>
      <c r="AP65" s="41"/>
      <c r="AQ65" s="41"/>
      <c r="AR65" s="4"/>
      <c r="AS65" s="10"/>
      <c r="AT65" s="13"/>
      <c r="AU65" s="17"/>
      <c r="AV65" s="11"/>
      <c r="AW65" s="10"/>
      <c r="AX65" s="10"/>
      <c r="AY65" s="10"/>
      <c r="AZ65" s="10"/>
      <c r="BA65" s="10"/>
      <c r="BB65" s="10"/>
      <c r="BC65" s="10"/>
      <c r="BD65" s="10"/>
      <c r="BE65" s="10"/>
      <c r="BF65" s="10"/>
      <c r="BG65" s="10"/>
      <c r="BH65" s="10"/>
      <c r="BI65" s="120"/>
      <c r="BJ65" s="120"/>
      <c r="BK65" s="120"/>
      <c r="BL65" s="120"/>
      <c r="BM65" s="120"/>
      <c r="BN65" s="120"/>
      <c r="BO65" s="120"/>
      <c r="BP65" s="120"/>
      <c r="BQ65" s="120"/>
      <c r="BR65" s="120"/>
      <c r="BS65" s="120"/>
      <c r="BT65" s="120"/>
      <c r="BU65" s="120"/>
      <c r="BV65" s="120"/>
      <c r="BW65" s="120"/>
      <c r="BX65" s="120"/>
      <c r="BY65" s="120"/>
      <c r="BZ65" s="120"/>
      <c r="CA65" s="120"/>
      <c r="CB65" s="120"/>
      <c r="CC65" s="120"/>
      <c r="CD65" s="120"/>
      <c r="CE65" s="120"/>
      <c r="CF65" s="120"/>
      <c r="CG65" s="120"/>
      <c r="CH65" s="120"/>
      <c r="CI65" s="120"/>
      <c r="CJ65" s="120"/>
      <c r="CK65" s="120"/>
      <c r="CL65" s="120"/>
      <c r="CM65" s="120"/>
      <c r="CN65" s="120"/>
      <c r="CO65" s="94"/>
      <c r="CP65" s="94"/>
      <c r="CQ65" s="94"/>
      <c r="CR65" s="94"/>
      <c r="CS65" s="94"/>
      <c r="CT65" s="94"/>
      <c r="CU65" s="94"/>
      <c r="CV65" s="94"/>
      <c r="CW65" s="94"/>
      <c r="CX65" s="94"/>
      <c r="CY65" s="94"/>
      <c r="CZ65" s="94"/>
      <c r="DA65" s="94"/>
      <c r="DB65" s="94"/>
      <c r="DC65" s="94"/>
      <c r="DD65" s="94"/>
      <c r="DE65" s="11"/>
      <c r="DF65" s="11"/>
      <c r="DG65" s="11"/>
      <c r="DH65" s="11"/>
      <c r="DI65" s="11"/>
      <c r="DJ65" s="11"/>
      <c r="DK65" s="11"/>
      <c r="DL65" s="11"/>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94"/>
      <c r="EZ65" s="94"/>
      <c r="FA65" s="94"/>
      <c r="FB65" s="94"/>
      <c r="FC65" s="94"/>
      <c r="FD65" s="94"/>
      <c r="FE65" s="94"/>
      <c r="FF65" s="94"/>
      <c r="FG65" s="94"/>
      <c r="FH65" s="94"/>
      <c r="FI65" s="94"/>
      <c r="FJ65" s="94"/>
      <c r="FK65" s="94"/>
      <c r="FL65" s="94"/>
      <c r="FM65" s="94"/>
      <c r="FN65" s="94"/>
      <c r="FO65" s="94"/>
      <c r="FP65" s="94"/>
      <c r="FQ65" s="114"/>
      <c r="FR65" s="114"/>
      <c r="FS65" s="114"/>
      <c r="FT65" s="114"/>
      <c r="FU65" s="114"/>
      <c r="FV65" s="114"/>
      <c r="FW65" s="114"/>
      <c r="FX65" s="114"/>
      <c r="GB65" s="16"/>
      <c r="GC65" s="28"/>
      <c r="GE65" s="13"/>
      <c r="GF65" s="13"/>
      <c r="GG65" s="13"/>
      <c r="GI65" s="30"/>
      <c r="GJ65" s="30"/>
      <c r="GK65" s="30"/>
      <c r="HU65" s="19"/>
      <c r="HV65" s="19"/>
      <c r="HW65" s="19"/>
      <c r="HX65" s="19"/>
      <c r="HY65" s="19"/>
      <c r="HZ65" s="19"/>
      <c r="IA65" s="19"/>
      <c r="IC65" s="27"/>
      <c r="ID65" s="10"/>
      <c r="IE65" s="11"/>
      <c r="IF65" s="10"/>
      <c r="IG65" s="11"/>
      <c r="IH65" s="11"/>
      <c r="II65" s="11"/>
      <c r="IJ65" s="27"/>
      <c r="IK65" s="10"/>
      <c r="IL65" s="11"/>
      <c r="IM65" s="10"/>
      <c r="IN65" s="21"/>
      <c r="IO65" s="10"/>
      <c r="IP65" s="21"/>
      <c r="IQ65" s="27"/>
      <c r="IR65" s="18"/>
      <c r="IS65" s="11"/>
      <c r="IT65" s="21"/>
      <c r="IU65" s="21"/>
      <c r="IV65" s="21"/>
      <c r="IW65" s="21"/>
      <c r="IY65" s="11"/>
      <c r="IZ65" s="23"/>
      <c r="JA65" s="23"/>
      <c r="JB65" s="23"/>
      <c r="JC65" s="23"/>
      <c r="JD65" s="23"/>
      <c r="JE65" s="23"/>
      <c r="JF65" s="23"/>
    </row>
    <row r="66" spans="13:266" s="4" customFormat="1" ht="13.8" x14ac:dyDescent="0.3">
      <c r="M66" s="6"/>
      <c r="N66" s="6"/>
      <c r="O66" s="6"/>
      <c r="P66" s="6"/>
      <c r="Q66" s="6"/>
      <c r="R66" s="6"/>
      <c r="S66" s="7"/>
      <c r="T66" s="6"/>
      <c r="U66" s="5"/>
      <c r="X66" s="117"/>
      <c r="Y66" s="117"/>
      <c r="Z66" s="39"/>
      <c r="AA66" s="39"/>
      <c r="AB66" s="39"/>
      <c r="AC66" s="98"/>
      <c r="AD66" s="41"/>
      <c r="AE66" s="41"/>
      <c r="AF66" s="40"/>
      <c r="AG66" s="39"/>
      <c r="AH66" s="39"/>
      <c r="AI66" s="98"/>
      <c r="AJ66" s="41"/>
      <c r="AK66" s="41"/>
      <c r="AL66" s="41"/>
      <c r="AM66" s="39"/>
      <c r="AN66" s="39"/>
      <c r="AO66" s="39"/>
      <c r="AP66" s="41"/>
      <c r="AQ66" s="41"/>
      <c r="AS66" s="10"/>
      <c r="AT66" s="13"/>
      <c r="AU66" s="17"/>
      <c r="AV66" s="11"/>
      <c r="AW66" s="10"/>
      <c r="AX66" s="10"/>
      <c r="AY66" s="10"/>
      <c r="AZ66" s="10"/>
      <c r="BA66" s="10"/>
      <c r="BB66" s="10"/>
      <c r="BC66" s="10"/>
      <c r="BD66" s="10"/>
      <c r="BE66" s="10"/>
      <c r="BF66" s="10"/>
      <c r="BG66" s="10"/>
      <c r="BH66" s="1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94"/>
      <c r="CP66" s="94"/>
      <c r="CQ66" s="94"/>
      <c r="CR66" s="94"/>
      <c r="CS66" s="94"/>
      <c r="CT66" s="94"/>
      <c r="CU66" s="94"/>
      <c r="CV66" s="94"/>
      <c r="CW66" s="94"/>
      <c r="CX66" s="94"/>
      <c r="CY66" s="94"/>
      <c r="CZ66" s="94"/>
      <c r="DA66" s="94"/>
      <c r="DB66" s="94"/>
      <c r="DC66" s="94"/>
      <c r="DD66" s="94"/>
      <c r="DE66" s="11"/>
      <c r="DF66" s="11"/>
      <c r="DG66" s="11"/>
      <c r="DH66" s="11"/>
      <c r="DI66" s="11"/>
      <c r="DJ66" s="11"/>
      <c r="DK66" s="11"/>
      <c r="DL66" s="11"/>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c r="EO66" s="94"/>
      <c r="EP66" s="94"/>
      <c r="EQ66" s="94"/>
      <c r="ER66" s="94"/>
      <c r="ES66" s="94"/>
      <c r="ET66" s="94"/>
      <c r="EU66" s="94"/>
      <c r="EV66" s="94"/>
      <c r="EW66" s="94"/>
      <c r="EX66" s="94"/>
      <c r="EY66" s="94"/>
      <c r="EZ66" s="94"/>
      <c r="FA66" s="94"/>
      <c r="FB66" s="94"/>
      <c r="FC66" s="94"/>
      <c r="FD66" s="94"/>
      <c r="FE66" s="94"/>
      <c r="FF66" s="94"/>
      <c r="FG66" s="94"/>
      <c r="FH66" s="94"/>
      <c r="FI66" s="94"/>
      <c r="FJ66" s="94"/>
      <c r="FK66" s="94"/>
      <c r="FL66" s="94"/>
      <c r="FM66" s="94"/>
      <c r="FN66" s="94"/>
      <c r="FO66" s="94"/>
      <c r="FP66" s="94"/>
      <c r="FQ66" s="114"/>
      <c r="FR66" s="114"/>
      <c r="FS66" s="114"/>
      <c r="FT66" s="114"/>
      <c r="FU66" s="114"/>
      <c r="FV66" s="114"/>
      <c r="FW66" s="114"/>
      <c r="FX66" s="114"/>
      <c r="FY66" s="89"/>
      <c r="FZ66" s="89"/>
      <c r="GB66" s="16"/>
      <c r="GC66" s="28"/>
      <c r="GE66" s="13"/>
      <c r="GF66" s="13"/>
      <c r="GG66" s="13"/>
      <c r="GI66" s="30"/>
      <c r="GJ66" s="30"/>
      <c r="GK66" s="30"/>
      <c r="HU66" s="19"/>
      <c r="HV66" s="19"/>
      <c r="HW66" s="19"/>
      <c r="HX66" s="19"/>
      <c r="HY66" s="19"/>
      <c r="HZ66" s="19"/>
      <c r="IA66" s="19"/>
      <c r="IC66" s="27"/>
      <c r="ID66" s="10"/>
      <c r="IE66" s="11"/>
      <c r="IF66" s="10"/>
      <c r="IG66" s="11"/>
      <c r="IH66" s="11"/>
      <c r="II66" s="11"/>
      <c r="IJ66" s="27"/>
      <c r="IK66" s="10"/>
      <c r="IL66" s="11"/>
      <c r="IM66" s="20"/>
      <c r="IN66" s="21"/>
      <c r="IO66" s="10"/>
      <c r="IP66" s="21"/>
      <c r="IQ66" s="27"/>
      <c r="IR66" s="18"/>
      <c r="IS66" s="11"/>
      <c r="IT66" s="21"/>
      <c r="IU66" s="21"/>
      <c r="IV66" s="21"/>
      <c r="IW66" s="21"/>
      <c r="IX66" s="27"/>
      <c r="IY66" s="11"/>
      <c r="IZ66" s="23"/>
      <c r="JA66" s="23"/>
      <c r="JB66" s="23"/>
      <c r="JC66" s="23"/>
      <c r="JD66" s="23"/>
      <c r="JE66" s="23"/>
      <c r="JF66" s="23"/>
    </row>
    <row r="67" spans="13:266" s="4" customFormat="1" ht="13.8" x14ac:dyDescent="0.3">
      <c r="M67" s="6"/>
      <c r="N67" s="6"/>
      <c r="O67" s="6"/>
      <c r="P67" s="6"/>
      <c r="Q67" s="6"/>
      <c r="R67" s="6"/>
      <c r="S67" s="7"/>
      <c r="T67" s="6"/>
      <c r="U67" s="5"/>
      <c r="X67" s="117"/>
      <c r="Y67" s="117"/>
      <c r="Z67" s="39"/>
      <c r="AA67" s="39"/>
      <c r="AB67" s="39"/>
      <c r="AC67" s="98"/>
      <c r="AD67" s="41"/>
      <c r="AE67" s="41"/>
      <c r="AF67" s="40"/>
      <c r="AG67" s="39"/>
      <c r="AH67" s="39"/>
      <c r="AI67" s="98"/>
      <c r="AJ67" s="41"/>
      <c r="AK67" s="41"/>
      <c r="AL67" s="41"/>
      <c r="AM67" s="39"/>
      <c r="AN67" s="39"/>
      <c r="AO67" s="39"/>
      <c r="AP67" s="41"/>
      <c r="AQ67" s="41"/>
      <c r="AS67" s="10"/>
      <c r="AT67" s="13"/>
      <c r="AU67" s="17"/>
      <c r="AV67" s="11"/>
      <c r="AW67" s="10"/>
      <c r="AX67" s="10"/>
      <c r="AY67" s="10"/>
      <c r="AZ67" s="10"/>
      <c r="BA67" s="10"/>
      <c r="BB67" s="10"/>
      <c r="BC67" s="10"/>
      <c r="BD67" s="10"/>
      <c r="BE67" s="10"/>
      <c r="BF67" s="10"/>
      <c r="BG67" s="10"/>
      <c r="BH67" s="1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120"/>
      <c r="CE67" s="120"/>
      <c r="CF67" s="120"/>
      <c r="CG67" s="120"/>
      <c r="CH67" s="120"/>
      <c r="CI67" s="120"/>
      <c r="CJ67" s="120"/>
      <c r="CK67" s="120"/>
      <c r="CL67" s="120"/>
      <c r="CM67" s="120"/>
      <c r="CN67" s="120"/>
      <c r="CO67" s="94"/>
      <c r="CP67" s="94"/>
      <c r="CQ67" s="94"/>
      <c r="CR67" s="94"/>
      <c r="CS67" s="94"/>
      <c r="CT67" s="94"/>
      <c r="CU67" s="94"/>
      <c r="CV67" s="94"/>
      <c r="CW67" s="94"/>
      <c r="CX67" s="94"/>
      <c r="CY67" s="94"/>
      <c r="CZ67" s="94"/>
      <c r="DA67" s="94"/>
      <c r="DB67" s="94"/>
      <c r="DC67" s="94"/>
      <c r="DD67" s="94"/>
      <c r="DE67" s="11"/>
      <c r="DF67" s="11"/>
      <c r="DG67" s="11"/>
      <c r="DH67" s="11"/>
      <c r="DI67" s="11"/>
      <c r="DJ67" s="11"/>
      <c r="DK67" s="11"/>
      <c r="DL67" s="11"/>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114"/>
      <c r="FR67" s="114"/>
      <c r="FS67" s="114"/>
      <c r="FT67" s="114"/>
      <c r="FU67" s="114"/>
      <c r="FV67" s="114"/>
      <c r="FW67" s="114"/>
      <c r="FX67" s="114"/>
      <c r="FY67" s="89"/>
      <c r="FZ67" s="89"/>
      <c r="GB67" s="16"/>
      <c r="GC67" s="28"/>
      <c r="GE67" s="13"/>
      <c r="GF67" s="13"/>
      <c r="GG67" s="13"/>
      <c r="GI67" s="30"/>
      <c r="GJ67" s="30"/>
      <c r="GK67" s="30"/>
      <c r="HU67" s="19"/>
      <c r="HV67" s="19"/>
      <c r="HW67" s="19"/>
      <c r="HX67" s="19"/>
      <c r="HY67" s="19"/>
      <c r="HZ67" s="19"/>
      <c r="IA67" s="19"/>
      <c r="IC67" s="27"/>
      <c r="ID67" s="11"/>
      <c r="IE67" s="11"/>
      <c r="IF67" s="11"/>
      <c r="IG67" s="11"/>
      <c r="IH67" s="11"/>
      <c r="II67" s="11"/>
      <c r="IJ67" s="27"/>
      <c r="IK67" s="18"/>
      <c r="IL67" s="11"/>
      <c r="IM67" s="10"/>
      <c r="IN67" s="21"/>
      <c r="IO67" s="11"/>
      <c r="IP67" s="21"/>
      <c r="IQ67" s="27"/>
      <c r="IR67" s="18"/>
      <c r="IS67" s="11"/>
      <c r="IT67" s="18"/>
      <c r="IU67" s="21"/>
      <c r="IV67" s="18"/>
      <c r="IW67" s="21"/>
      <c r="IY67" s="11"/>
      <c r="IZ67" s="23"/>
      <c r="JA67" s="23"/>
      <c r="JB67" s="23"/>
      <c r="JC67" s="23"/>
      <c r="JD67" s="23"/>
      <c r="JE67" s="23"/>
      <c r="JF67" s="23"/>
    </row>
    <row r="68" spans="13:266" s="4" customFormat="1" ht="13.8" x14ac:dyDescent="0.3">
      <c r="M68" s="6"/>
      <c r="N68" s="6"/>
      <c r="O68" s="6"/>
      <c r="P68" s="6"/>
      <c r="Q68" s="6"/>
      <c r="R68" s="6"/>
      <c r="S68" s="7"/>
      <c r="T68" s="6"/>
      <c r="U68" s="5"/>
      <c r="X68" s="117"/>
      <c r="Y68" s="117"/>
      <c r="Z68" s="39"/>
      <c r="AA68" s="39"/>
      <c r="AB68" s="39"/>
      <c r="AC68" s="98"/>
      <c r="AD68" s="41"/>
      <c r="AE68" s="41"/>
      <c r="AF68" s="40"/>
      <c r="AG68" s="39"/>
      <c r="AH68" s="39"/>
      <c r="AI68" s="98"/>
      <c r="AJ68" s="41"/>
      <c r="AK68" s="41"/>
      <c r="AL68" s="41"/>
      <c r="AM68" s="39"/>
      <c r="AN68" s="39"/>
      <c r="AO68" s="39"/>
      <c r="AP68" s="41"/>
      <c r="AQ68" s="41"/>
      <c r="AS68" s="10"/>
      <c r="AT68" s="13"/>
      <c r="AU68" s="17"/>
      <c r="AV68" s="11"/>
      <c r="AW68" s="10"/>
      <c r="AX68" s="10"/>
      <c r="AY68" s="10"/>
      <c r="AZ68" s="10"/>
      <c r="BA68" s="10"/>
      <c r="BB68" s="10"/>
      <c r="BC68" s="10"/>
      <c r="BD68" s="10"/>
      <c r="BE68" s="10"/>
      <c r="BF68" s="10"/>
      <c r="BG68" s="10"/>
      <c r="BH68" s="1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c r="CJ68" s="120"/>
      <c r="CK68" s="120"/>
      <c r="CL68" s="120"/>
      <c r="CM68" s="120"/>
      <c r="CN68" s="120"/>
      <c r="CO68" s="94"/>
      <c r="CP68" s="94"/>
      <c r="CQ68" s="94"/>
      <c r="CR68" s="94"/>
      <c r="CS68" s="94"/>
      <c r="CT68" s="94"/>
      <c r="CU68" s="94"/>
      <c r="CV68" s="94"/>
      <c r="CW68" s="94"/>
      <c r="CX68" s="94"/>
      <c r="CY68" s="94"/>
      <c r="CZ68" s="94"/>
      <c r="DA68" s="94"/>
      <c r="DB68" s="94"/>
      <c r="DC68" s="94"/>
      <c r="DD68" s="94"/>
      <c r="DE68" s="11"/>
      <c r="DF68" s="11"/>
      <c r="DG68" s="11"/>
      <c r="DH68" s="11"/>
      <c r="DI68" s="11"/>
      <c r="DJ68" s="11"/>
      <c r="DK68" s="11"/>
      <c r="DL68" s="11"/>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114"/>
      <c r="FR68" s="114"/>
      <c r="FS68" s="114"/>
      <c r="FT68" s="114"/>
      <c r="FU68" s="114"/>
      <c r="FV68" s="114"/>
      <c r="FW68" s="114"/>
      <c r="FX68" s="114"/>
      <c r="FY68" s="89"/>
      <c r="FZ68" s="89"/>
      <c r="GB68" s="16"/>
      <c r="GC68" s="28"/>
      <c r="GE68" s="13"/>
      <c r="GF68" s="13"/>
      <c r="GG68" s="13"/>
      <c r="GI68" s="30"/>
      <c r="GJ68" s="30"/>
      <c r="GK68" s="30"/>
      <c r="HU68" s="19"/>
      <c r="HV68" s="19"/>
      <c r="HW68" s="19"/>
      <c r="HX68" s="19"/>
      <c r="HY68" s="19"/>
      <c r="HZ68" s="19"/>
      <c r="IA68" s="19"/>
      <c r="IC68" s="27"/>
      <c r="ID68" s="11"/>
      <c r="IE68" s="11"/>
      <c r="IF68" s="11"/>
      <c r="IG68" s="11"/>
      <c r="IH68" s="11"/>
      <c r="II68" s="11"/>
      <c r="IJ68" s="27"/>
      <c r="IK68" s="18"/>
      <c r="IL68" s="11"/>
      <c r="IM68" s="10"/>
      <c r="IN68" s="21"/>
      <c r="IO68" s="11"/>
      <c r="IP68" s="21"/>
      <c r="IQ68" s="27"/>
      <c r="IR68" s="18"/>
      <c r="IS68" s="11"/>
      <c r="IT68" s="18"/>
      <c r="IU68" s="21"/>
      <c r="IV68" s="18"/>
      <c r="IW68" s="21"/>
      <c r="IY68" s="11"/>
      <c r="IZ68" s="23"/>
      <c r="JA68" s="23"/>
      <c r="JB68" s="23"/>
      <c r="JC68" s="23"/>
      <c r="JD68" s="23"/>
      <c r="JE68" s="23"/>
      <c r="JF68" s="23"/>
    </row>
    <row r="69" spans="13:266" s="4" customFormat="1" ht="13.8" x14ac:dyDescent="0.3">
      <c r="M69" s="6"/>
      <c r="N69" s="6"/>
      <c r="O69" s="6"/>
      <c r="P69" s="6"/>
      <c r="Q69" s="6"/>
      <c r="R69" s="6"/>
      <c r="S69" s="7"/>
      <c r="T69" s="6"/>
      <c r="U69" s="5"/>
      <c r="X69" s="117"/>
      <c r="Y69" s="117"/>
      <c r="Z69" s="39"/>
      <c r="AA69" s="39"/>
      <c r="AB69" s="39"/>
      <c r="AC69" s="98"/>
      <c r="AD69" s="41"/>
      <c r="AE69" s="41"/>
      <c r="AF69" s="40"/>
      <c r="AG69" s="39"/>
      <c r="AH69" s="39"/>
      <c r="AI69" s="98"/>
      <c r="AJ69" s="41"/>
      <c r="AK69" s="41"/>
      <c r="AL69" s="41"/>
      <c r="AM69" s="39"/>
      <c r="AN69" s="39"/>
      <c r="AO69" s="39"/>
      <c r="AP69" s="41"/>
      <c r="AQ69" s="41"/>
      <c r="AS69" s="10"/>
      <c r="AT69" s="13"/>
      <c r="AU69" s="17"/>
      <c r="AV69" s="11"/>
      <c r="AW69" s="10"/>
      <c r="AX69" s="10"/>
      <c r="AY69" s="10"/>
      <c r="AZ69" s="10"/>
      <c r="BA69" s="10"/>
      <c r="BB69" s="10"/>
      <c r="BC69" s="10"/>
      <c r="BD69" s="10"/>
      <c r="BE69" s="10"/>
      <c r="BF69" s="10"/>
      <c r="BG69" s="10"/>
      <c r="BH69" s="1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c r="CJ69" s="120"/>
      <c r="CK69" s="120"/>
      <c r="CL69" s="120"/>
      <c r="CM69" s="120"/>
      <c r="CN69" s="120"/>
      <c r="CO69" s="94"/>
      <c r="CP69" s="94"/>
      <c r="CQ69" s="94"/>
      <c r="CR69" s="94"/>
      <c r="CS69" s="94"/>
      <c r="CT69" s="94"/>
      <c r="CU69" s="94"/>
      <c r="CV69" s="94"/>
      <c r="CW69" s="94"/>
      <c r="CX69" s="94"/>
      <c r="CY69" s="94"/>
      <c r="CZ69" s="94"/>
      <c r="DA69" s="94"/>
      <c r="DB69" s="94"/>
      <c r="DC69" s="94"/>
      <c r="DD69" s="94"/>
      <c r="DE69" s="11"/>
      <c r="DF69" s="11"/>
      <c r="DG69" s="11"/>
      <c r="DH69" s="11"/>
      <c r="DI69" s="11"/>
      <c r="DJ69" s="11"/>
      <c r="DK69" s="11"/>
      <c r="DL69" s="11"/>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114"/>
      <c r="FR69" s="114"/>
      <c r="FS69" s="114"/>
      <c r="FT69" s="114"/>
      <c r="FU69" s="114"/>
      <c r="FV69" s="114"/>
      <c r="FW69" s="114"/>
      <c r="FX69" s="114"/>
      <c r="FY69" s="89"/>
      <c r="FZ69" s="89"/>
      <c r="GB69" s="16"/>
      <c r="GC69" s="28"/>
      <c r="GE69" s="13"/>
      <c r="GF69" s="13"/>
      <c r="GG69" s="13"/>
      <c r="GI69" s="30"/>
      <c r="GJ69" s="30"/>
      <c r="GK69" s="30"/>
      <c r="HU69" s="19"/>
      <c r="HV69" s="19"/>
      <c r="HW69" s="19"/>
      <c r="HX69" s="19"/>
      <c r="HY69" s="19"/>
      <c r="HZ69" s="19"/>
      <c r="IA69" s="19"/>
      <c r="IC69" s="27"/>
      <c r="ID69" s="10"/>
      <c r="IE69" s="11"/>
      <c r="IF69" s="10"/>
      <c r="IG69" s="11"/>
      <c r="IH69" s="11"/>
      <c r="II69" s="11"/>
      <c r="IJ69" s="27"/>
      <c r="IK69" s="10"/>
      <c r="IL69" s="11"/>
      <c r="IM69" s="10"/>
      <c r="IN69" s="21"/>
      <c r="IO69" s="10"/>
      <c r="IP69" s="21"/>
      <c r="IQ69" s="27"/>
      <c r="IR69" s="18"/>
      <c r="IS69" s="11"/>
      <c r="IT69" s="21"/>
      <c r="IU69" s="21"/>
      <c r="IV69" s="21"/>
      <c r="IW69" s="21"/>
      <c r="IY69" s="11"/>
      <c r="IZ69" s="23"/>
      <c r="JA69" s="23"/>
      <c r="JB69" s="23"/>
      <c r="JC69" s="23"/>
      <c r="JD69" s="23"/>
      <c r="JE69" s="23"/>
      <c r="JF69" s="23"/>
    </row>
    <row r="70" spans="13:266" s="4" customFormat="1" ht="13.8" x14ac:dyDescent="0.3">
      <c r="M70" s="6"/>
      <c r="N70" s="6"/>
      <c r="O70" s="6"/>
      <c r="P70" s="6"/>
      <c r="Q70" s="6"/>
      <c r="R70" s="6"/>
      <c r="S70" s="7"/>
      <c r="T70" s="6"/>
      <c r="U70" s="5"/>
      <c r="X70" s="117"/>
      <c r="Y70" s="117"/>
      <c r="Z70" s="39"/>
      <c r="AA70" s="39"/>
      <c r="AB70" s="39"/>
      <c r="AC70" s="98"/>
      <c r="AD70" s="41"/>
      <c r="AE70" s="41"/>
      <c r="AF70" s="40"/>
      <c r="AG70" s="39"/>
      <c r="AH70" s="39"/>
      <c r="AI70" s="98"/>
      <c r="AJ70" s="41"/>
      <c r="AK70" s="41"/>
      <c r="AL70" s="41"/>
      <c r="AM70" s="39"/>
      <c r="AN70" s="39"/>
      <c r="AO70" s="39"/>
      <c r="AP70" s="41"/>
      <c r="AQ70" s="41"/>
      <c r="AS70" s="10"/>
      <c r="AT70" s="13"/>
      <c r="AU70" s="17"/>
      <c r="AV70" s="11"/>
      <c r="AW70" s="10"/>
      <c r="AX70" s="10"/>
      <c r="AY70" s="10"/>
      <c r="AZ70" s="10"/>
      <c r="BA70" s="10"/>
      <c r="BB70" s="10"/>
      <c r="BC70" s="10"/>
      <c r="BD70" s="10"/>
      <c r="BE70" s="10"/>
      <c r="BF70" s="10"/>
      <c r="BG70" s="10"/>
      <c r="BH70" s="1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94"/>
      <c r="CP70" s="94"/>
      <c r="CQ70" s="94"/>
      <c r="CR70" s="94"/>
      <c r="CS70" s="94"/>
      <c r="CT70" s="94"/>
      <c r="CU70" s="94"/>
      <c r="CV70" s="94"/>
      <c r="CW70" s="94"/>
      <c r="CX70" s="94"/>
      <c r="CY70" s="94"/>
      <c r="CZ70" s="94"/>
      <c r="DA70" s="94"/>
      <c r="DB70" s="94"/>
      <c r="DC70" s="94"/>
      <c r="DD70" s="94"/>
      <c r="DE70" s="11"/>
      <c r="DF70" s="11"/>
      <c r="DG70" s="11"/>
      <c r="DH70" s="11"/>
      <c r="DI70" s="11"/>
      <c r="DJ70" s="11"/>
      <c r="DK70" s="11"/>
      <c r="DL70" s="11"/>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114"/>
      <c r="FR70" s="114"/>
      <c r="FS70" s="114"/>
      <c r="FT70" s="114"/>
      <c r="FU70" s="114"/>
      <c r="FV70" s="114"/>
      <c r="FW70" s="114"/>
      <c r="FX70" s="114"/>
      <c r="FY70" s="89"/>
      <c r="FZ70" s="89"/>
      <c r="GB70" s="16"/>
      <c r="GC70" s="28"/>
      <c r="GE70" s="13"/>
      <c r="GF70" s="13"/>
      <c r="GG70" s="13"/>
      <c r="GI70" s="30"/>
      <c r="GJ70" s="30"/>
      <c r="GK70" s="30"/>
      <c r="HU70" s="19"/>
      <c r="HV70" s="19"/>
      <c r="HW70" s="19"/>
      <c r="HX70" s="19"/>
      <c r="HY70" s="19"/>
      <c r="HZ70" s="19"/>
      <c r="IA70" s="19"/>
      <c r="IC70" s="27"/>
      <c r="ID70" s="10"/>
      <c r="IE70" s="11"/>
      <c r="IF70" s="10"/>
      <c r="IG70" s="11"/>
      <c r="IH70" s="11"/>
      <c r="II70" s="11"/>
      <c r="IJ70" s="27"/>
      <c r="IK70" s="10"/>
      <c r="IL70" s="11"/>
      <c r="IM70" s="20"/>
      <c r="IN70" s="21"/>
      <c r="IO70" s="10"/>
      <c r="IP70" s="21"/>
      <c r="IQ70" s="27"/>
      <c r="IR70" s="18"/>
      <c r="IS70" s="11"/>
      <c r="IT70" s="21"/>
      <c r="IU70" s="21"/>
      <c r="IV70" s="21"/>
      <c r="IW70" s="21"/>
      <c r="IX70" s="27"/>
      <c r="IY70" s="11"/>
      <c r="IZ70" s="23"/>
      <c r="JA70" s="23"/>
      <c r="JB70" s="23"/>
      <c r="JC70" s="23"/>
      <c r="JD70" s="23"/>
      <c r="JE70" s="23"/>
      <c r="JF70" s="23"/>
    </row>
    <row r="71" spans="13:266" s="4" customFormat="1" ht="13.8" x14ac:dyDescent="0.3">
      <c r="M71" s="6"/>
      <c r="N71" s="6"/>
      <c r="O71" s="6"/>
      <c r="P71" s="6"/>
      <c r="Q71" s="6"/>
      <c r="R71" s="6"/>
      <c r="S71" s="7"/>
      <c r="T71" s="6"/>
      <c r="U71" s="5"/>
      <c r="X71" s="117"/>
      <c r="Y71" s="117"/>
      <c r="Z71" s="39"/>
      <c r="AA71" s="39"/>
      <c r="AB71" s="39"/>
      <c r="AC71" s="98"/>
      <c r="AD71" s="41"/>
      <c r="AE71" s="41"/>
      <c r="AF71" s="40"/>
      <c r="AG71" s="39"/>
      <c r="AH71" s="39"/>
      <c r="AI71" s="98"/>
      <c r="AJ71" s="41"/>
      <c r="AK71" s="41"/>
      <c r="AL71" s="41"/>
      <c r="AM71" s="39"/>
      <c r="AN71" s="39"/>
      <c r="AO71" s="39"/>
      <c r="AP71" s="41"/>
      <c r="AQ71" s="41"/>
      <c r="AS71" s="10"/>
      <c r="AT71" s="13"/>
      <c r="AU71" s="17"/>
      <c r="AV71" s="11"/>
      <c r="AW71" s="10"/>
      <c r="AX71" s="10"/>
      <c r="AY71" s="10"/>
      <c r="AZ71" s="10"/>
      <c r="BA71" s="10"/>
      <c r="BB71" s="10"/>
      <c r="BC71" s="10"/>
      <c r="BD71" s="10"/>
      <c r="BE71" s="10"/>
      <c r="BF71" s="10"/>
      <c r="BG71" s="10"/>
      <c r="BH71" s="1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94"/>
      <c r="CP71" s="94"/>
      <c r="CQ71" s="94"/>
      <c r="CR71" s="94"/>
      <c r="CS71" s="94"/>
      <c r="CT71" s="94"/>
      <c r="CU71" s="94"/>
      <c r="CV71" s="94"/>
      <c r="CW71" s="94"/>
      <c r="CX71" s="94"/>
      <c r="CY71" s="94"/>
      <c r="CZ71" s="94"/>
      <c r="DA71" s="94"/>
      <c r="DB71" s="94"/>
      <c r="DC71" s="94"/>
      <c r="DD71" s="94"/>
      <c r="DE71" s="11"/>
      <c r="DF71" s="11"/>
      <c r="DG71" s="11"/>
      <c r="DH71" s="11"/>
      <c r="DI71" s="11"/>
      <c r="DJ71" s="11"/>
      <c r="DK71" s="11"/>
      <c r="DL71" s="11"/>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W71" s="94"/>
      <c r="EX71" s="94"/>
      <c r="EY71" s="94"/>
      <c r="EZ71" s="94"/>
      <c r="FA71" s="94"/>
      <c r="FB71" s="94"/>
      <c r="FC71" s="94"/>
      <c r="FD71" s="94"/>
      <c r="FE71" s="94"/>
      <c r="FF71" s="94"/>
      <c r="FG71" s="94"/>
      <c r="FH71" s="94"/>
      <c r="FI71" s="94"/>
      <c r="FJ71" s="94"/>
      <c r="FK71" s="94"/>
      <c r="FL71" s="94"/>
      <c r="FM71" s="94"/>
      <c r="FN71" s="94"/>
      <c r="FO71" s="94"/>
      <c r="FP71" s="94"/>
      <c r="FQ71" s="114"/>
      <c r="FR71" s="114"/>
      <c r="FS71" s="114"/>
      <c r="FT71" s="114"/>
      <c r="FU71" s="114"/>
      <c r="FV71" s="114"/>
      <c r="FW71" s="114"/>
      <c r="FX71" s="114"/>
      <c r="FY71" s="89"/>
      <c r="FZ71" s="89"/>
      <c r="GB71" s="16"/>
      <c r="GC71" s="28"/>
      <c r="GE71" s="13"/>
      <c r="GF71" s="13"/>
      <c r="GG71" s="13"/>
      <c r="GI71" s="30"/>
      <c r="GJ71" s="30"/>
      <c r="GK71" s="30"/>
      <c r="HU71" s="19"/>
      <c r="HV71" s="19"/>
      <c r="HW71" s="19"/>
      <c r="HX71" s="19"/>
      <c r="HY71" s="19"/>
      <c r="HZ71" s="19"/>
      <c r="IA71" s="19"/>
      <c r="IC71" s="27"/>
      <c r="ID71" s="11"/>
      <c r="IE71" s="11"/>
      <c r="IF71" s="11"/>
      <c r="IG71" s="11"/>
      <c r="IH71" s="11"/>
      <c r="II71" s="11"/>
      <c r="IJ71" s="27"/>
      <c r="IK71" s="18"/>
      <c r="IL71" s="11"/>
      <c r="IM71" s="10"/>
      <c r="IN71" s="21"/>
      <c r="IO71" s="11"/>
      <c r="IP71" s="21"/>
      <c r="IQ71" s="27"/>
      <c r="IR71" s="18"/>
      <c r="IS71" s="11"/>
      <c r="IT71" s="18"/>
      <c r="IU71" s="21"/>
      <c r="IV71" s="18"/>
      <c r="IW71" s="21"/>
      <c r="IY71" s="11"/>
      <c r="IZ71" s="23"/>
      <c r="JA71" s="23"/>
      <c r="JB71" s="23"/>
      <c r="JC71" s="23"/>
      <c r="JD71" s="23"/>
      <c r="JE71" s="23"/>
      <c r="JF71" s="23"/>
    </row>
    <row r="72" spans="13:266" s="4" customFormat="1" ht="13.8" x14ac:dyDescent="0.3">
      <c r="M72" s="6"/>
      <c r="N72" s="6"/>
      <c r="O72" s="6"/>
      <c r="P72" s="6"/>
      <c r="Q72" s="6"/>
      <c r="R72" s="6"/>
      <c r="S72" s="7"/>
      <c r="T72" s="6"/>
      <c r="U72" s="5"/>
      <c r="X72" s="117"/>
      <c r="Y72" s="117"/>
      <c r="Z72" s="39"/>
      <c r="AA72" s="39"/>
      <c r="AB72" s="39"/>
      <c r="AC72" s="98"/>
      <c r="AD72" s="41"/>
      <c r="AE72" s="41"/>
      <c r="AF72" s="40"/>
      <c r="AG72" s="39"/>
      <c r="AH72" s="39"/>
      <c r="AI72" s="98"/>
      <c r="AJ72" s="41"/>
      <c r="AK72" s="41"/>
      <c r="AL72" s="41"/>
      <c r="AM72" s="39"/>
      <c r="AN72" s="39"/>
      <c r="AO72" s="39"/>
      <c r="AP72" s="41"/>
      <c r="AQ72" s="41"/>
      <c r="AS72" s="10"/>
      <c r="AT72" s="13"/>
      <c r="AU72" s="17"/>
      <c r="AV72" s="11"/>
      <c r="AW72" s="10"/>
      <c r="AX72" s="10"/>
      <c r="AY72" s="10"/>
      <c r="AZ72" s="10"/>
      <c r="BA72" s="10"/>
      <c r="BB72" s="10"/>
      <c r="BC72" s="10"/>
      <c r="BD72" s="10"/>
      <c r="BE72" s="10"/>
      <c r="BF72" s="10"/>
      <c r="BG72" s="10"/>
      <c r="BH72" s="1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94"/>
      <c r="CP72" s="94"/>
      <c r="CQ72" s="94"/>
      <c r="CR72" s="94"/>
      <c r="CS72" s="94"/>
      <c r="CT72" s="94"/>
      <c r="CU72" s="94"/>
      <c r="CV72" s="94"/>
      <c r="CW72" s="94"/>
      <c r="CX72" s="94"/>
      <c r="CY72" s="94"/>
      <c r="CZ72" s="94"/>
      <c r="DA72" s="94"/>
      <c r="DB72" s="94"/>
      <c r="DC72" s="94"/>
      <c r="DD72" s="94"/>
      <c r="DE72" s="11"/>
      <c r="DF72" s="11"/>
      <c r="DG72" s="11"/>
      <c r="DH72" s="11"/>
      <c r="DI72" s="11"/>
      <c r="DJ72" s="11"/>
      <c r="DK72" s="11"/>
      <c r="DL72" s="11"/>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c r="EO72" s="94"/>
      <c r="EP72" s="94"/>
      <c r="EQ72" s="94"/>
      <c r="ER72" s="94"/>
      <c r="ES72" s="94"/>
      <c r="ET72" s="94"/>
      <c r="EU72" s="94"/>
      <c r="EV72" s="94"/>
      <c r="EW72" s="94"/>
      <c r="EX72" s="94"/>
      <c r="EY72" s="94"/>
      <c r="EZ72" s="94"/>
      <c r="FA72" s="94"/>
      <c r="FB72" s="94"/>
      <c r="FC72" s="94"/>
      <c r="FD72" s="94"/>
      <c r="FE72" s="94"/>
      <c r="FF72" s="94"/>
      <c r="FG72" s="94"/>
      <c r="FH72" s="94"/>
      <c r="FI72" s="94"/>
      <c r="FJ72" s="94"/>
      <c r="FK72" s="94"/>
      <c r="FL72" s="94"/>
      <c r="FM72" s="94"/>
      <c r="FN72" s="94"/>
      <c r="FO72" s="94"/>
      <c r="FP72" s="94"/>
      <c r="FQ72" s="114"/>
      <c r="FR72" s="114"/>
      <c r="FS72" s="114"/>
      <c r="FT72" s="114"/>
      <c r="FU72" s="114"/>
      <c r="FV72" s="114"/>
      <c r="FW72" s="114"/>
      <c r="FX72" s="114"/>
      <c r="FY72" s="89"/>
      <c r="FZ72" s="89"/>
      <c r="GB72" s="16"/>
      <c r="GC72" s="28"/>
      <c r="GE72" s="13"/>
      <c r="GF72" s="13"/>
      <c r="GG72" s="13"/>
      <c r="GI72" s="30"/>
      <c r="GJ72" s="30"/>
      <c r="GK72" s="30"/>
      <c r="HU72" s="19"/>
      <c r="HV72" s="19"/>
      <c r="HW72" s="19"/>
      <c r="HX72" s="19"/>
      <c r="HY72" s="19"/>
      <c r="HZ72" s="19"/>
      <c r="IA72" s="19"/>
      <c r="IC72" s="27"/>
      <c r="ID72" s="11"/>
      <c r="IE72" s="11"/>
      <c r="IF72" s="11"/>
      <c r="IG72" s="11"/>
      <c r="IH72" s="11"/>
      <c r="II72" s="11"/>
      <c r="IJ72" s="27"/>
      <c r="IK72" s="18"/>
      <c r="IL72" s="11"/>
      <c r="IM72" s="10"/>
      <c r="IN72" s="21"/>
      <c r="IO72" s="11"/>
      <c r="IP72" s="21"/>
      <c r="IQ72" s="27"/>
      <c r="IR72" s="18"/>
      <c r="IS72" s="11"/>
      <c r="IT72" s="18"/>
      <c r="IU72" s="21"/>
      <c r="IV72" s="18"/>
      <c r="IW72" s="21"/>
      <c r="IY72" s="11"/>
      <c r="IZ72" s="23"/>
      <c r="JA72" s="23"/>
      <c r="JB72" s="23"/>
      <c r="JC72" s="23"/>
      <c r="JD72" s="23"/>
      <c r="JE72" s="23"/>
      <c r="JF72" s="23"/>
    </row>
    <row r="73" spans="13:266" s="4" customFormat="1" ht="13.8" x14ac:dyDescent="0.3">
      <c r="M73" s="6"/>
      <c r="N73" s="6"/>
      <c r="O73" s="6"/>
      <c r="P73" s="6"/>
      <c r="Q73" s="6"/>
      <c r="R73" s="6"/>
      <c r="S73" s="7"/>
      <c r="T73" s="6"/>
      <c r="U73" s="5"/>
      <c r="X73" s="117"/>
      <c r="Y73" s="117"/>
      <c r="Z73" s="39"/>
      <c r="AA73" s="39"/>
      <c r="AB73" s="39"/>
      <c r="AC73" s="98"/>
      <c r="AD73" s="41"/>
      <c r="AE73" s="41"/>
      <c r="AF73" s="40"/>
      <c r="AG73" s="39"/>
      <c r="AH73" s="39"/>
      <c r="AI73" s="98"/>
      <c r="AJ73" s="41"/>
      <c r="AK73" s="41"/>
      <c r="AL73" s="41"/>
      <c r="AM73" s="39"/>
      <c r="AN73" s="39"/>
      <c r="AO73" s="39"/>
      <c r="AP73" s="41"/>
      <c r="AQ73" s="41"/>
      <c r="AS73" s="10"/>
      <c r="AT73" s="13"/>
      <c r="AU73" s="17"/>
      <c r="AV73" s="11"/>
      <c r="AW73" s="10"/>
      <c r="AX73" s="10"/>
      <c r="AY73" s="10"/>
      <c r="AZ73" s="10"/>
      <c r="BA73" s="10"/>
      <c r="BB73" s="10"/>
      <c r="BC73" s="10"/>
      <c r="BD73" s="10"/>
      <c r="BE73" s="10"/>
      <c r="BF73" s="10"/>
      <c r="BG73" s="10"/>
      <c r="BH73" s="1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c r="CG73" s="120"/>
      <c r="CH73" s="120"/>
      <c r="CI73" s="120"/>
      <c r="CJ73" s="120"/>
      <c r="CK73" s="120"/>
      <c r="CL73" s="120"/>
      <c r="CM73" s="120"/>
      <c r="CN73" s="120"/>
      <c r="CO73" s="94"/>
      <c r="CP73" s="94"/>
      <c r="CQ73" s="94"/>
      <c r="CR73" s="94"/>
      <c r="CS73" s="94"/>
      <c r="CT73" s="94"/>
      <c r="CU73" s="94"/>
      <c r="CV73" s="94"/>
      <c r="CW73" s="94"/>
      <c r="CX73" s="94"/>
      <c r="CY73" s="94"/>
      <c r="CZ73" s="94"/>
      <c r="DA73" s="94"/>
      <c r="DB73" s="94"/>
      <c r="DC73" s="94"/>
      <c r="DD73" s="94"/>
      <c r="DE73" s="11"/>
      <c r="DF73" s="11"/>
      <c r="DG73" s="11"/>
      <c r="DH73" s="11"/>
      <c r="DI73" s="11"/>
      <c r="DJ73" s="11"/>
      <c r="DK73" s="11"/>
      <c r="DL73" s="11"/>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114"/>
      <c r="FR73" s="114"/>
      <c r="FS73" s="114"/>
      <c r="FT73" s="114"/>
      <c r="FU73" s="114"/>
      <c r="FV73" s="114"/>
      <c r="FW73" s="114"/>
      <c r="FX73" s="114"/>
      <c r="FY73" s="89"/>
      <c r="FZ73" s="89"/>
      <c r="GB73" s="16"/>
      <c r="GC73" s="28"/>
      <c r="GE73" s="13"/>
      <c r="GF73" s="13"/>
      <c r="GG73" s="13"/>
      <c r="GI73" s="30"/>
      <c r="GJ73" s="30"/>
      <c r="GK73" s="30"/>
      <c r="HU73" s="19"/>
      <c r="HV73" s="19"/>
      <c r="HW73" s="19"/>
      <c r="HX73" s="19"/>
      <c r="HY73" s="19"/>
      <c r="HZ73" s="19"/>
      <c r="IA73" s="19"/>
      <c r="IC73" s="27"/>
      <c r="ID73" s="10"/>
      <c r="IE73" s="11"/>
      <c r="IF73" s="10"/>
      <c r="IG73" s="11"/>
      <c r="IH73" s="11"/>
      <c r="II73" s="11"/>
      <c r="IJ73" s="27"/>
      <c r="IK73" s="10"/>
      <c r="IL73" s="11"/>
      <c r="IM73" s="10"/>
      <c r="IN73" s="21"/>
      <c r="IO73" s="10"/>
      <c r="IP73" s="21"/>
      <c r="IQ73" s="27"/>
      <c r="IR73" s="18"/>
      <c r="IS73" s="11"/>
      <c r="IT73" s="21"/>
      <c r="IU73" s="21"/>
      <c r="IV73" s="21"/>
      <c r="IW73" s="21"/>
      <c r="IY73" s="11"/>
      <c r="IZ73" s="23"/>
      <c r="JA73" s="23"/>
      <c r="JB73" s="23"/>
      <c r="JC73" s="23"/>
      <c r="JD73" s="23"/>
      <c r="JE73" s="23"/>
      <c r="JF73" s="23"/>
    </row>
    <row r="74" spans="13:266" s="4" customFormat="1" ht="13.8" x14ac:dyDescent="0.3">
      <c r="M74" s="6"/>
      <c r="N74" s="6"/>
      <c r="O74" s="6"/>
      <c r="P74" s="6"/>
      <c r="Q74" s="6"/>
      <c r="R74" s="6"/>
      <c r="S74" s="7"/>
      <c r="T74" s="6"/>
      <c r="U74" s="5"/>
      <c r="X74" s="117"/>
      <c r="Y74" s="117"/>
      <c r="Z74" s="39"/>
      <c r="AA74" s="39"/>
      <c r="AB74" s="39"/>
      <c r="AC74" s="98"/>
      <c r="AD74" s="41"/>
      <c r="AE74" s="41"/>
      <c r="AF74" s="40"/>
      <c r="AG74" s="39"/>
      <c r="AH74" s="39"/>
      <c r="AI74" s="98"/>
      <c r="AJ74" s="41"/>
      <c r="AK74" s="41"/>
      <c r="AL74" s="41"/>
      <c r="AM74" s="39"/>
      <c r="AN74" s="39"/>
      <c r="AO74" s="39"/>
      <c r="AP74" s="41"/>
      <c r="AQ74" s="41"/>
      <c r="AS74" s="10"/>
      <c r="AT74" s="13"/>
      <c r="AU74" s="17"/>
      <c r="AV74" s="11"/>
      <c r="AW74" s="10"/>
      <c r="AX74" s="10"/>
      <c r="AY74" s="10"/>
      <c r="AZ74" s="10"/>
      <c r="BA74" s="10"/>
      <c r="BB74" s="10"/>
      <c r="BC74" s="10"/>
      <c r="BD74" s="10"/>
      <c r="BE74" s="10"/>
      <c r="BF74" s="10"/>
      <c r="BG74" s="10"/>
      <c r="BH74" s="1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c r="CG74" s="120"/>
      <c r="CH74" s="120"/>
      <c r="CI74" s="120"/>
      <c r="CJ74" s="120"/>
      <c r="CK74" s="120"/>
      <c r="CL74" s="120"/>
      <c r="CM74" s="120"/>
      <c r="CN74" s="120"/>
      <c r="CO74" s="94"/>
      <c r="CP74" s="94"/>
      <c r="CQ74" s="94"/>
      <c r="CR74" s="94"/>
      <c r="CS74" s="94"/>
      <c r="CT74" s="94"/>
      <c r="CU74" s="94"/>
      <c r="CV74" s="94"/>
      <c r="CW74" s="94"/>
      <c r="CX74" s="94"/>
      <c r="CY74" s="94"/>
      <c r="CZ74" s="94"/>
      <c r="DA74" s="94"/>
      <c r="DB74" s="94"/>
      <c r="DC74" s="94"/>
      <c r="DD74" s="94"/>
      <c r="DE74" s="11"/>
      <c r="DF74" s="11"/>
      <c r="DG74" s="11"/>
      <c r="DH74" s="11"/>
      <c r="DI74" s="11"/>
      <c r="DJ74" s="11"/>
      <c r="DK74" s="11"/>
      <c r="DL74" s="11"/>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c r="EO74" s="94"/>
      <c r="EP74" s="94"/>
      <c r="EQ74" s="94"/>
      <c r="ER74" s="94"/>
      <c r="ES74" s="94"/>
      <c r="ET74" s="94"/>
      <c r="EU74" s="94"/>
      <c r="EV74" s="94"/>
      <c r="EW74" s="94"/>
      <c r="EX74" s="94"/>
      <c r="EY74" s="94"/>
      <c r="EZ74" s="94"/>
      <c r="FA74" s="94"/>
      <c r="FB74" s="94"/>
      <c r="FC74" s="94"/>
      <c r="FD74" s="94"/>
      <c r="FE74" s="94"/>
      <c r="FF74" s="94"/>
      <c r="FG74" s="94"/>
      <c r="FH74" s="94"/>
      <c r="FI74" s="94"/>
      <c r="FJ74" s="94"/>
      <c r="FK74" s="94"/>
      <c r="FL74" s="94"/>
      <c r="FM74" s="94"/>
      <c r="FN74" s="94"/>
      <c r="FO74" s="94"/>
      <c r="FP74" s="94"/>
      <c r="FQ74" s="114"/>
      <c r="FR74" s="114"/>
      <c r="FS74" s="114"/>
      <c r="FT74" s="114"/>
      <c r="FU74" s="114"/>
      <c r="FV74" s="114"/>
      <c r="FW74" s="114"/>
      <c r="FX74" s="114"/>
      <c r="FY74" s="89"/>
      <c r="FZ74" s="89"/>
      <c r="GB74" s="16"/>
      <c r="GC74" s="28"/>
      <c r="GE74" s="13"/>
      <c r="GF74" s="13"/>
      <c r="GG74" s="13"/>
      <c r="GI74" s="30"/>
      <c r="GJ74" s="30"/>
      <c r="GK74" s="30"/>
      <c r="HU74" s="19"/>
      <c r="HV74" s="19"/>
      <c r="HW74" s="19"/>
      <c r="HX74" s="19"/>
      <c r="HY74" s="19"/>
      <c r="HZ74" s="19"/>
      <c r="IA74" s="19"/>
      <c r="IC74" s="27"/>
      <c r="ID74" s="10"/>
      <c r="IE74" s="11"/>
      <c r="IF74" s="10"/>
      <c r="IG74" s="11"/>
      <c r="IH74" s="11"/>
      <c r="II74" s="11"/>
      <c r="IJ74" s="27"/>
      <c r="IK74" s="10"/>
      <c r="IL74" s="11"/>
      <c r="IM74" s="20"/>
      <c r="IN74" s="21"/>
      <c r="IO74" s="10"/>
      <c r="IP74" s="21"/>
      <c r="IQ74" s="27"/>
      <c r="IR74" s="18"/>
      <c r="IS74" s="11"/>
      <c r="IT74" s="21"/>
      <c r="IU74" s="21"/>
      <c r="IV74" s="21"/>
      <c r="IW74" s="21"/>
      <c r="IX74" s="27"/>
      <c r="IY74" s="11"/>
      <c r="IZ74" s="23"/>
      <c r="JA74" s="23"/>
      <c r="JB74" s="23"/>
      <c r="JC74" s="23"/>
      <c r="JD74" s="23"/>
      <c r="JE74" s="23"/>
      <c r="JF74" s="23"/>
    </row>
    <row r="75" spans="13:266" s="4" customFormat="1" ht="13.8" x14ac:dyDescent="0.3">
      <c r="M75" s="6"/>
      <c r="N75" s="6"/>
      <c r="O75" s="6"/>
      <c r="P75" s="6"/>
      <c r="Q75" s="6"/>
      <c r="R75" s="6"/>
      <c r="S75" s="7"/>
      <c r="T75" s="6"/>
      <c r="U75" s="5"/>
      <c r="X75" s="117"/>
      <c r="Y75" s="117"/>
      <c r="Z75" s="39"/>
      <c r="AA75" s="39"/>
      <c r="AB75" s="39"/>
      <c r="AC75" s="98"/>
      <c r="AD75" s="41"/>
      <c r="AE75" s="41"/>
      <c r="AF75" s="40"/>
      <c r="AG75" s="39"/>
      <c r="AH75" s="39"/>
      <c r="AI75" s="98"/>
      <c r="AJ75" s="41"/>
      <c r="AK75" s="41"/>
      <c r="AL75" s="41"/>
      <c r="AM75" s="39"/>
      <c r="AN75" s="39"/>
      <c r="AO75" s="39"/>
      <c r="AP75" s="41"/>
      <c r="AQ75" s="41"/>
      <c r="AS75" s="10"/>
      <c r="AT75" s="13"/>
      <c r="AU75" s="17"/>
      <c r="AV75" s="11"/>
      <c r="AW75" s="10"/>
      <c r="AX75" s="10"/>
      <c r="AY75" s="10"/>
      <c r="AZ75" s="10"/>
      <c r="BA75" s="10"/>
      <c r="BB75" s="10"/>
      <c r="BC75" s="10"/>
      <c r="BD75" s="10"/>
      <c r="BE75" s="10"/>
      <c r="BF75" s="10"/>
      <c r="BG75" s="10"/>
      <c r="BH75" s="1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c r="CG75" s="120"/>
      <c r="CH75" s="120"/>
      <c r="CI75" s="120"/>
      <c r="CJ75" s="120"/>
      <c r="CK75" s="120"/>
      <c r="CL75" s="120"/>
      <c r="CM75" s="120"/>
      <c r="CN75" s="120"/>
      <c r="CO75" s="94"/>
      <c r="CP75" s="94"/>
      <c r="CQ75" s="94"/>
      <c r="CR75" s="94"/>
      <c r="CS75" s="94"/>
      <c r="CT75" s="94"/>
      <c r="CU75" s="94"/>
      <c r="CV75" s="94"/>
      <c r="CW75" s="94"/>
      <c r="CX75" s="94"/>
      <c r="CY75" s="94"/>
      <c r="CZ75" s="94"/>
      <c r="DA75" s="94"/>
      <c r="DB75" s="94"/>
      <c r="DC75" s="94"/>
      <c r="DD75" s="94"/>
      <c r="DE75" s="11"/>
      <c r="DF75" s="11"/>
      <c r="DG75" s="11"/>
      <c r="DH75" s="11"/>
      <c r="DI75" s="11"/>
      <c r="DJ75" s="11"/>
      <c r="DK75" s="11"/>
      <c r="DL75" s="11"/>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114"/>
      <c r="FR75" s="114"/>
      <c r="FS75" s="114"/>
      <c r="FT75" s="114"/>
      <c r="FU75" s="114"/>
      <c r="FV75" s="114"/>
      <c r="FW75" s="114"/>
      <c r="FX75" s="114"/>
      <c r="FY75" s="89"/>
      <c r="FZ75" s="89"/>
      <c r="GB75" s="16"/>
      <c r="GC75" s="28"/>
      <c r="GE75" s="13"/>
      <c r="GF75" s="13"/>
      <c r="GG75" s="13"/>
      <c r="GI75" s="30"/>
      <c r="GJ75" s="30"/>
      <c r="GK75" s="30"/>
      <c r="HU75" s="19"/>
      <c r="HV75" s="19"/>
      <c r="HW75" s="19"/>
      <c r="HX75" s="19"/>
      <c r="HY75" s="19"/>
      <c r="HZ75" s="19"/>
      <c r="IA75" s="19"/>
      <c r="IC75" s="27"/>
      <c r="ID75" s="11"/>
      <c r="IE75" s="11"/>
      <c r="IF75" s="11"/>
      <c r="IG75" s="11"/>
      <c r="IH75" s="11"/>
      <c r="II75" s="11"/>
      <c r="IJ75" s="27"/>
      <c r="IK75" s="18"/>
      <c r="IL75" s="11"/>
      <c r="IM75" s="10"/>
      <c r="IN75" s="21"/>
      <c r="IO75" s="11"/>
      <c r="IP75" s="21"/>
      <c r="IQ75" s="27"/>
      <c r="IR75" s="18"/>
      <c r="IS75" s="11"/>
      <c r="IT75" s="18"/>
      <c r="IU75" s="21"/>
      <c r="IV75" s="18"/>
      <c r="IW75" s="21"/>
      <c r="IY75" s="11"/>
      <c r="IZ75" s="23"/>
      <c r="JA75" s="23"/>
      <c r="JB75" s="23"/>
      <c r="JC75" s="23"/>
      <c r="JD75" s="23"/>
      <c r="JE75" s="23"/>
      <c r="JF75" s="23"/>
    </row>
    <row r="76" spans="13:266" s="4" customFormat="1" ht="13.8" x14ac:dyDescent="0.3">
      <c r="M76" s="6"/>
      <c r="N76" s="6"/>
      <c r="O76" s="6"/>
      <c r="P76" s="6"/>
      <c r="Q76" s="6"/>
      <c r="R76" s="6"/>
      <c r="S76" s="7"/>
      <c r="T76" s="6"/>
      <c r="U76" s="5"/>
      <c r="X76" s="117"/>
      <c r="Y76" s="117"/>
      <c r="Z76" s="39"/>
      <c r="AA76" s="39"/>
      <c r="AB76" s="39"/>
      <c r="AC76" s="98"/>
      <c r="AD76" s="41"/>
      <c r="AE76" s="41"/>
      <c r="AF76" s="40"/>
      <c r="AG76" s="39"/>
      <c r="AH76" s="39"/>
      <c r="AI76" s="98"/>
      <c r="AJ76" s="41"/>
      <c r="AK76" s="41"/>
      <c r="AL76" s="41"/>
      <c r="AM76" s="39"/>
      <c r="AN76" s="39"/>
      <c r="AO76" s="39"/>
      <c r="AP76" s="41"/>
      <c r="AQ76" s="41"/>
      <c r="AS76" s="10"/>
      <c r="AT76" s="13"/>
      <c r="AU76" s="17"/>
      <c r="AV76" s="11"/>
      <c r="AW76" s="10"/>
      <c r="AX76" s="10"/>
      <c r="AY76" s="10"/>
      <c r="AZ76" s="10"/>
      <c r="BA76" s="10"/>
      <c r="BB76" s="10"/>
      <c r="BC76" s="10"/>
      <c r="BD76" s="10"/>
      <c r="BE76" s="10"/>
      <c r="BF76" s="10"/>
      <c r="BG76" s="10"/>
      <c r="BH76" s="1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c r="CG76" s="120"/>
      <c r="CH76" s="120"/>
      <c r="CI76" s="120"/>
      <c r="CJ76" s="120"/>
      <c r="CK76" s="120"/>
      <c r="CL76" s="120"/>
      <c r="CM76" s="120"/>
      <c r="CN76" s="120"/>
      <c r="CO76" s="94"/>
      <c r="CP76" s="94"/>
      <c r="CQ76" s="94"/>
      <c r="CR76" s="94"/>
      <c r="CS76" s="94"/>
      <c r="CT76" s="94"/>
      <c r="CU76" s="94"/>
      <c r="CV76" s="94"/>
      <c r="CW76" s="94"/>
      <c r="CX76" s="94"/>
      <c r="CY76" s="94"/>
      <c r="CZ76" s="94"/>
      <c r="DA76" s="94"/>
      <c r="DB76" s="94"/>
      <c r="DC76" s="94"/>
      <c r="DD76" s="94"/>
      <c r="DE76" s="11"/>
      <c r="DF76" s="11"/>
      <c r="DG76" s="11"/>
      <c r="DH76" s="11"/>
      <c r="DI76" s="11"/>
      <c r="DJ76" s="11"/>
      <c r="DK76" s="11"/>
      <c r="DL76" s="11"/>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114"/>
      <c r="FR76" s="114"/>
      <c r="FS76" s="114"/>
      <c r="FT76" s="114"/>
      <c r="FU76" s="114"/>
      <c r="FV76" s="114"/>
      <c r="FW76" s="114"/>
      <c r="FX76" s="114"/>
      <c r="FY76" s="89"/>
      <c r="FZ76" s="89"/>
      <c r="GB76" s="16"/>
      <c r="GC76" s="28"/>
      <c r="GE76" s="13"/>
      <c r="GF76" s="13"/>
      <c r="GG76" s="13"/>
      <c r="GI76" s="30"/>
      <c r="GJ76" s="30"/>
      <c r="GK76" s="30"/>
      <c r="HU76" s="19"/>
      <c r="HV76" s="19"/>
      <c r="HW76" s="19"/>
      <c r="HX76" s="19"/>
      <c r="HY76" s="19"/>
      <c r="HZ76" s="19"/>
      <c r="IA76" s="19"/>
      <c r="IC76" s="27"/>
      <c r="ID76" s="11"/>
      <c r="IE76" s="11"/>
      <c r="IF76" s="11"/>
      <c r="IG76" s="11"/>
      <c r="IH76" s="11"/>
      <c r="II76" s="11"/>
      <c r="IJ76" s="27"/>
      <c r="IK76" s="18"/>
      <c r="IL76" s="11"/>
      <c r="IM76" s="10"/>
      <c r="IN76" s="21"/>
      <c r="IO76" s="11"/>
      <c r="IP76" s="21"/>
      <c r="IQ76" s="27"/>
      <c r="IR76" s="18"/>
      <c r="IS76" s="11"/>
      <c r="IT76" s="18"/>
      <c r="IU76" s="21"/>
      <c r="IV76" s="18"/>
      <c r="IW76" s="21"/>
      <c r="IY76" s="11"/>
      <c r="IZ76" s="23"/>
      <c r="JA76" s="23"/>
      <c r="JB76" s="23"/>
      <c r="JC76" s="23"/>
      <c r="JD76" s="23"/>
      <c r="JE76" s="23"/>
      <c r="JF76" s="23"/>
    </row>
    <row r="77" spans="13:266" s="4" customFormat="1" ht="13.8" x14ac:dyDescent="0.3">
      <c r="M77" s="6"/>
      <c r="N77" s="6"/>
      <c r="O77" s="6"/>
      <c r="P77" s="6"/>
      <c r="Q77" s="6"/>
      <c r="R77" s="6"/>
      <c r="S77" s="7"/>
      <c r="T77" s="6"/>
      <c r="U77" s="5"/>
      <c r="X77" s="117"/>
      <c r="Y77" s="117"/>
      <c r="Z77" s="39"/>
      <c r="AA77" s="39"/>
      <c r="AB77" s="39"/>
      <c r="AC77" s="98"/>
      <c r="AD77" s="41"/>
      <c r="AE77" s="41"/>
      <c r="AF77" s="40"/>
      <c r="AG77" s="39"/>
      <c r="AH77" s="39"/>
      <c r="AI77" s="98"/>
      <c r="AJ77" s="41"/>
      <c r="AK77" s="41"/>
      <c r="AL77" s="41"/>
      <c r="AM77" s="39"/>
      <c r="AN77" s="39"/>
      <c r="AO77" s="39"/>
      <c r="AP77" s="41"/>
      <c r="AQ77" s="41"/>
      <c r="AS77" s="10"/>
      <c r="AT77" s="13"/>
      <c r="AU77" s="17"/>
      <c r="AV77" s="11"/>
      <c r="AW77" s="10"/>
      <c r="AX77" s="10"/>
      <c r="AY77" s="10"/>
      <c r="AZ77" s="10"/>
      <c r="BA77" s="10"/>
      <c r="BB77" s="10"/>
      <c r="BC77" s="10"/>
      <c r="BD77" s="10"/>
      <c r="BE77" s="10"/>
      <c r="BF77" s="10"/>
      <c r="BG77" s="10"/>
      <c r="BH77" s="1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c r="CG77" s="120"/>
      <c r="CH77" s="120"/>
      <c r="CI77" s="120"/>
      <c r="CJ77" s="120"/>
      <c r="CK77" s="120"/>
      <c r="CL77" s="120"/>
      <c r="CM77" s="120"/>
      <c r="CN77" s="120"/>
      <c r="CO77" s="94"/>
      <c r="CP77" s="94"/>
      <c r="CQ77" s="94"/>
      <c r="CR77" s="94"/>
      <c r="CS77" s="94"/>
      <c r="CT77" s="94"/>
      <c r="CU77" s="94"/>
      <c r="CV77" s="94"/>
      <c r="CW77" s="94"/>
      <c r="CX77" s="94"/>
      <c r="CY77" s="94"/>
      <c r="CZ77" s="94"/>
      <c r="DA77" s="94"/>
      <c r="DB77" s="94"/>
      <c r="DC77" s="94"/>
      <c r="DD77" s="94"/>
      <c r="DE77" s="11"/>
      <c r="DF77" s="11"/>
      <c r="DG77" s="11"/>
      <c r="DH77" s="11"/>
      <c r="DI77" s="11"/>
      <c r="DJ77" s="11"/>
      <c r="DK77" s="11"/>
      <c r="DL77" s="11"/>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114"/>
      <c r="FR77" s="114"/>
      <c r="FS77" s="114"/>
      <c r="FT77" s="114"/>
      <c r="FU77" s="114"/>
      <c r="FV77" s="114"/>
      <c r="FW77" s="114"/>
      <c r="FX77" s="114"/>
      <c r="FY77" s="89"/>
      <c r="FZ77" s="89"/>
      <c r="GB77" s="16"/>
      <c r="GC77" s="28"/>
      <c r="GE77" s="13"/>
      <c r="GF77" s="13"/>
      <c r="GG77" s="13"/>
      <c r="GI77" s="30"/>
      <c r="GJ77" s="30"/>
      <c r="GK77" s="30"/>
      <c r="HU77" s="19"/>
      <c r="HV77" s="19"/>
      <c r="HW77" s="19"/>
      <c r="HX77" s="19"/>
      <c r="HY77" s="19"/>
      <c r="HZ77" s="19"/>
      <c r="IA77" s="19"/>
      <c r="IC77" s="27"/>
      <c r="ID77" s="10"/>
      <c r="IE77" s="11"/>
      <c r="IF77" s="10"/>
      <c r="IG77" s="11"/>
      <c r="IH77" s="11"/>
      <c r="II77" s="11"/>
      <c r="IJ77" s="27"/>
      <c r="IK77" s="10"/>
      <c r="IL77" s="11"/>
      <c r="IM77" s="10"/>
      <c r="IN77" s="21"/>
      <c r="IO77" s="10"/>
      <c r="IP77" s="21"/>
      <c r="IQ77" s="27"/>
      <c r="IR77" s="18"/>
      <c r="IS77" s="11"/>
      <c r="IT77" s="21"/>
      <c r="IU77" s="21"/>
      <c r="IV77" s="21"/>
      <c r="IW77" s="21"/>
      <c r="IY77" s="11"/>
      <c r="IZ77" s="23"/>
      <c r="JA77" s="23"/>
      <c r="JB77" s="23"/>
      <c r="JC77" s="23"/>
      <c r="JD77" s="23"/>
      <c r="JE77" s="23"/>
      <c r="JF77" s="23"/>
    </row>
    <row r="78" spans="13:266" s="4" customFormat="1" ht="13.8" x14ac:dyDescent="0.3">
      <c r="M78" s="6"/>
      <c r="N78" s="6"/>
      <c r="O78" s="6"/>
      <c r="P78" s="6"/>
      <c r="Q78" s="6"/>
      <c r="R78" s="6"/>
      <c r="S78" s="7"/>
      <c r="T78" s="6"/>
      <c r="X78" s="117"/>
      <c r="Y78" s="117"/>
      <c r="Z78" s="39"/>
      <c r="AA78" s="39"/>
      <c r="AB78" s="39"/>
      <c r="AC78" s="98"/>
      <c r="AD78" s="41"/>
      <c r="AE78" s="41"/>
      <c r="AF78" s="40"/>
      <c r="AG78" s="39"/>
      <c r="AH78" s="39"/>
      <c r="AI78" s="98"/>
      <c r="AJ78" s="41"/>
      <c r="AK78" s="41"/>
      <c r="AL78" s="41"/>
      <c r="AM78" s="39"/>
      <c r="AN78" s="39"/>
      <c r="AO78" s="39"/>
      <c r="AP78" s="41"/>
      <c r="AQ78" s="41"/>
      <c r="AS78" s="10"/>
      <c r="AT78" s="13"/>
      <c r="AU78" s="17"/>
      <c r="AV78" s="11"/>
      <c r="AW78" s="10"/>
      <c r="AX78" s="10"/>
      <c r="AY78" s="10"/>
      <c r="AZ78" s="10"/>
      <c r="BA78" s="10"/>
      <c r="BB78" s="10"/>
      <c r="BC78" s="10"/>
      <c r="BD78" s="10"/>
      <c r="BE78" s="10"/>
      <c r="BF78" s="10"/>
      <c r="BG78" s="10"/>
      <c r="BH78" s="10"/>
      <c r="BI78" s="120"/>
      <c r="BJ78" s="120"/>
      <c r="BK78" s="120"/>
      <c r="BL78" s="120"/>
      <c r="BM78" s="120"/>
      <c r="BN78" s="120"/>
      <c r="BO78" s="120"/>
      <c r="BP78" s="120"/>
      <c r="BQ78" s="120"/>
      <c r="BR78" s="120"/>
      <c r="BS78" s="120"/>
      <c r="BT78" s="120"/>
      <c r="BU78" s="120"/>
      <c r="BV78" s="120"/>
      <c r="BW78" s="120"/>
      <c r="BX78" s="120"/>
      <c r="BY78" s="120"/>
      <c r="BZ78" s="120"/>
      <c r="CA78" s="120"/>
      <c r="CB78" s="120"/>
      <c r="CC78" s="120"/>
      <c r="CD78" s="120"/>
      <c r="CE78" s="120"/>
      <c r="CF78" s="120"/>
      <c r="CG78" s="120"/>
      <c r="CH78" s="120"/>
      <c r="CI78" s="120"/>
      <c r="CJ78" s="120"/>
      <c r="CK78" s="120"/>
      <c r="CL78" s="120"/>
      <c r="CM78" s="120"/>
      <c r="CN78" s="120"/>
      <c r="CO78" s="94"/>
      <c r="CP78" s="94"/>
      <c r="CQ78" s="94"/>
      <c r="CR78" s="94"/>
      <c r="CS78" s="94"/>
      <c r="CT78" s="94"/>
      <c r="CU78" s="94"/>
      <c r="CV78" s="94"/>
      <c r="CW78" s="94"/>
      <c r="CX78" s="94"/>
      <c r="CY78" s="94"/>
      <c r="CZ78" s="94"/>
      <c r="DA78" s="94"/>
      <c r="DB78" s="94"/>
      <c r="DC78" s="94"/>
      <c r="DD78" s="94"/>
      <c r="DE78" s="11"/>
      <c r="DF78" s="11"/>
      <c r="DG78" s="11"/>
      <c r="DH78" s="11"/>
      <c r="DI78" s="11"/>
      <c r="DJ78" s="11"/>
      <c r="DK78" s="11"/>
      <c r="DL78" s="11"/>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114"/>
      <c r="FR78" s="114"/>
      <c r="FS78" s="114"/>
      <c r="FT78" s="114"/>
      <c r="FU78" s="114"/>
      <c r="FV78" s="114"/>
      <c r="FW78" s="114"/>
      <c r="FX78" s="114"/>
      <c r="FY78" s="89"/>
      <c r="FZ78" s="89"/>
      <c r="GB78" s="16"/>
      <c r="GC78" s="28"/>
      <c r="GE78" s="13"/>
      <c r="GF78" s="13"/>
      <c r="GG78" s="13"/>
      <c r="GI78" s="30"/>
      <c r="GJ78" s="30"/>
      <c r="GK78" s="30"/>
      <c r="HU78" s="19"/>
      <c r="HV78" s="19"/>
      <c r="HW78" s="19"/>
      <c r="HX78" s="19"/>
      <c r="HY78" s="19"/>
      <c r="HZ78" s="19"/>
      <c r="IA78" s="19"/>
      <c r="IC78" s="27"/>
      <c r="ID78" s="10"/>
      <c r="IE78" s="11"/>
      <c r="IF78" s="10"/>
      <c r="IG78" s="11"/>
      <c r="IH78" s="11"/>
      <c r="II78" s="11"/>
      <c r="IJ78" s="27"/>
      <c r="IK78" s="10"/>
      <c r="IL78" s="11"/>
      <c r="IM78" s="20"/>
      <c r="IN78" s="21"/>
      <c r="IO78" s="10"/>
      <c r="IP78" s="21"/>
      <c r="IQ78" s="27"/>
      <c r="IR78" s="18"/>
      <c r="IS78" s="11"/>
      <c r="IT78" s="21"/>
      <c r="IU78" s="21"/>
      <c r="IV78" s="21"/>
      <c r="IW78" s="21"/>
      <c r="IX78" s="27"/>
      <c r="IY78" s="11"/>
      <c r="IZ78" s="23"/>
      <c r="JA78" s="23"/>
      <c r="JB78" s="23"/>
      <c r="JC78" s="23"/>
      <c r="JD78" s="23"/>
      <c r="JE78" s="23"/>
      <c r="JF78" s="23"/>
    </row>
    <row r="79" spans="13:266" s="4" customFormat="1" ht="13.8" x14ac:dyDescent="0.3">
      <c r="M79" s="6"/>
      <c r="N79" s="6"/>
      <c r="O79" s="6"/>
      <c r="P79" s="6"/>
      <c r="Q79" s="6"/>
      <c r="R79" s="6"/>
      <c r="S79" s="7"/>
      <c r="T79" s="6"/>
      <c r="X79" s="117"/>
      <c r="Y79" s="117"/>
      <c r="Z79" s="39"/>
      <c r="AA79" s="39"/>
      <c r="AB79" s="39"/>
      <c r="AC79" s="98"/>
      <c r="AD79" s="41"/>
      <c r="AE79" s="41"/>
      <c r="AF79" s="40"/>
      <c r="AG79" s="39"/>
      <c r="AH79" s="39"/>
      <c r="AI79" s="98"/>
      <c r="AJ79" s="41"/>
      <c r="AK79" s="41"/>
      <c r="AL79" s="41"/>
      <c r="AM79" s="39"/>
      <c r="AN79" s="39"/>
      <c r="AO79" s="39"/>
      <c r="AP79" s="41"/>
      <c r="AQ79" s="41"/>
      <c r="AS79" s="10"/>
      <c r="AT79" s="13"/>
      <c r="AU79" s="17"/>
      <c r="AV79" s="11"/>
      <c r="AW79" s="10"/>
      <c r="AX79" s="10"/>
      <c r="AY79" s="10"/>
      <c r="AZ79" s="10"/>
      <c r="BA79" s="10"/>
      <c r="BB79" s="10"/>
      <c r="BC79" s="10"/>
      <c r="BD79" s="10"/>
      <c r="BE79" s="10"/>
      <c r="BF79" s="10"/>
      <c r="BG79" s="10"/>
      <c r="BH79" s="1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c r="CG79" s="120"/>
      <c r="CH79" s="120"/>
      <c r="CI79" s="120"/>
      <c r="CJ79" s="120"/>
      <c r="CK79" s="120"/>
      <c r="CL79" s="120"/>
      <c r="CM79" s="120"/>
      <c r="CN79" s="120"/>
      <c r="CO79" s="94"/>
      <c r="CP79" s="94"/>
      <c r="CQ79" s="94"/>
      <c r="CR79" s="94"/>
      <c r="CS79" s="94"/>
      <c r="CT79" s="94"/>
      <c r="CU79" s="94"/>
      <c r="CV79" s="94"/>
      <c r="CW79" s="94"/>
      <c r="CX79" s="94"/>
      <c r="CY79" s="94"/>
      <c r="CZ79" s="94"/>
      <c r="DA79" s="94"/>
      <c r="DB79" s="94"/>
      <c r="DC79" s="94"/>
      <c r="DD79" s="94"/>
      <c r="DE79" s="11"/>
      <c r="DF79" s="11"/>
      <c r="DG79" s="11"/>
      <c r="DH79" s="11"/>
      <c r="DI79" s="11"/>
      <c r="DJ79" s="11"/>
      <c r="DK79" s="11"/>
      <c r="DL79" s="11"/>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114"/>
      <c r="FR79" s="114"/>
      <c r="FS79" s="114"/>
      <c r="FT79" s="114"/>
      <c r="FU79" s="114"/>
      <c r="FV79" s="114"/>
      <c r="FW79" s="114"/>
      <c r="FX79" s="114"/>
      <c r="FY79" s="89"/>
      <c r="FZ79" s="89"/>
      <c r="GB79" s="16"/>
      <c r="GC79" s="28"/>
      <c r="GE79" s="13"/>
      <c r="GF79" s="13"/>
      <c r="GG79" s="13"/>
      <c r="GI79" s="30"/>
      <c r="GJ79" s="30"/>
      <c r="GK79" s="30"/>
      <c r="HU79" s="25"/>
      <c r="HV79" s="25"/>
      <c r="HW79" s="25"/>
      <c r="HX79" s="25"/>
      <c r="HY79" s="25"/>
      <c r="HZ79" s="19"/>
      <c r="IA79" s="19"/>
      <c r="IC79" s="27"/>
      <c r="ID79" s="11"/>
      <c r="IE79" s="11"/>
      <c r="IF79" s="11"/>
      <c r="IG79" s="11"/>
      <c r="IH79" s="11"/>
      <c r="II79" s="11"/>
      <c r="IJ79" s="27"/>
      <c r="IK79" s="18"/>
      <c r="IL79" s="11"/>
      <c r="IM79" s="10"/>
      <c r="IN79" s="21"/>
      <c r="IO79" s="11"/>
      <c r="IP79" s="21"/>
      <c r="IQ79" s="27"/>
      <c r="IR79" s="18"/>
      <c r="IS79" s="11"/>
      <c r="IT79" s="18"/>
      <c r="IU79" s="21"/>
      <c r="IV79" s="18"/>
      <c r="IW79" s="21"/>
      <c r="IY79" s="11"/>
      <c r="IZ79" s="23"/>
      <c r="JA79" s="23"/>
      <c r="JB79" s="23"/>
      <c r="JC79" s="23"/>
      <c r="JD79" s="23"/>
      <c r="JE79" s="23"/>
      <c r="JF79" s="23"/>
    </row>
    <row r="80" spans="13:266" s="4" customFormat="1" ht="13.8" x14ac:dyDescent="0.3">
      <c r="M80" s="6"/>
      <c r="N80" s="6"/>
      <c r="O80" s="6"/>
      <c r="P80" s="6"/>
      <c r="Q80" s="6"/>
      <c r="R80" s="6"/>
      <c r="S80" s="7"/>
      <c r="T80" s="6"/>
      <c r="X80" s="117"/>
      <c r="Y80" s="117"/>
      <c r="Z80" s="39"/>
      <c r="AA80" s="39"/>
      <c r="AB80" s="39"/>
      <c r="AC80" s="98"/>
      <c r="AD80" s="41"/>
      <c r="AE80" s="41"/>
      <c r="AF80" s="40"/>
      <c r="AG80" s="39"/>
      <c r="AH80" s="39"/>
      <c r="AI80" s="98"/>
      <c r="AJ80" s="41"/>
      <c r="AK80" s="41"/>
      <c r="AL80" s="41"/>
      <c r="AM80" s="39"/>
      <c r="AN80" s="39"/>
      <c r="AO80" s="39"/>
      <c r="AP80" s="41"/>
      <c r="AQ80" s="41"/>
      <c r="AS80" s="10"/>
      <c r="AT80" s="13"/>
      <c r="AU80" s="17"/>
      <c r="AV80" s="11"/>
      <c r="AW80" s="10"/>
      <c r="AX80" s="10"/>
      <c r="AY80" s="10"/>
      <c r="AZ80" s="10"/>
      <c r="BA80" s="10"/>
      <c r="BB80" s="10"/>
      <c r="BC80" s="10"/>
      <c r="BD80" s="10"/>
      <c r="BE80" s="10"/>
      <c r="BF80" s="10"/>
      <c r="BG80" s="10"/>
      <c r="BH80" s="1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c r="CG80" s="120"/>
      <c r="CH80" s="120"/>
      <c r="CI80" s="120"/>
      <c r="CJ80" s="120"/>
      <c r="CK80" s="120"/>
      <c r="CL80" s="120"/>
      <c r="CM80" s="120"/>
      <c r="CN80" s="120"/>
      <c r="CO80" s="94"/>
      <c r="CP80" s="94"/>
      <c r="CQ80" s="94"/>
      <c r="CR80" s="94"/>
      <c r="CS80" s="94"/>
      <c r="CT80" s="94"/>
      <c r="CU80" s="94"/>
      <c r="CV80" s="94"/>
      <c r="CW80" s="94"/>
      <c r="CX80" s="94"/>
      <c r="CY80" s="94"/>
      <c r="CZ80" s="94"/>
      <c r="DA80" s="94"/>
      <c r="DB80" s="94"/>
      <c r="DC80" s="94"/>
      <c r="DD80" s="94"/>
      <c r="DE80" s="11"/>
      <c r="DF80" s="11"/>
      <c r="DG80" s="11"/>
      <c r="DH80" s="11"/>
      <c r="DI80" s="11"/>
      <c r="DJ80" s="11"/>
      <c r="DK80" s="11"/>
      <c r="DL80" s="11"/>
      <c r="DM80" s="94"/>
      <c r="DN80" s="94"/>
      <c r="DO80" s="94"/>
      <c r="DP80" s="94"/>
      <c r="DQ80" s="94"/>
      <c r="DR80" s="94"/>
      <c r="DS80" s="94"/>
      <c r="DT80" s="94"/>
      <c r="DU80" s="94"/>
      <c r="DV80" s="94"/>
      <c r="DW80" s="94"/>
      <c r="DX80" s="94"/>
      <c r="DY80" s="94"/>
      <c r="DZ80" s="94"/>
      <c r="EA80" s="94"/>
      <c r="EB80" s="94"/>
      <c r="EC80" s="94"/>
      <c r="ED80" s="94"/>
      <c r="EE80" s="94"/>
      <c r="EF80" s="94"/>
      <c r="EG80" s="94"/>
      <c r="EH80" s="94"/>
      <c r="EI80" s="94"/>
      <c r="EJ80" s="94"/>
      <c r="EK80" s="94"/>
      <c r="EL80" s="94"/>
      <c r="EM80" s="94"/>
      <c r="EN80" s="94"/>
      <c r="EO80" s="94"/>
      <c r="EP80" s="94"/>
      <c r="EQ80" s="94"/>
      <c r="ER80" s="94"/>
      <c r="ES80" s="94"/>
      <c r="ET80" s="94"/>
      <c r="EU80" s="94"/>
      <c r="EV80" s="94"/>
      <c r="EW80" s="94"/>
      <c r="EX80" s="94"/>
      <c r="EY80" s="94"/>
      <c r="EZ80" s="94"/>
      <c r="FA80" s="94"/>
      <c r="FB80" s="94"/>
      <c r="FC80" s="94"/>
      <c r="FD80" s="94"/>
      <c r="FE80" s="94"/>
      <c r="FF80" s="94"/>
      <c r="FG80" s="94"/>
      <c r="FH80" s="94"/>
      <c r="FI80" s="94"/>
      <c r="FJ80" s="94"/>
      <c r="FK80" s="94"/>
      <c r="FL80" s="94"/>
      <c r="FM80" s="94"/>
      <c r="FN80" s="94"/>
      <c r="FO80" s="94"/>
      <c r="FP80" s="94"/>
      <c r="FQ80" s="114"/>
      <c r="FR80" s="114"/>
      <c r="FS80" s="114"/>
      <c r="FT80" s="114"/>
      <c r="FU80" s="114"/>
      <c r="FV80" s="114"/>
      <c r="FW80" s="114"/>
      <c r="FX80" s="114"/>
      <c r="FY80" s="89"/>
      <c r="FZ80" s="89"/>
      <c r="GB80" s="16"/>
      <c r="GC80" s="28"/>
      <c r="GE80" s="13"/>
      <c r="GF80" s="13"/>
      <c r="GG80" s="13"/>
      <c r="GI80" s="30"/>
      <c r="GJ80" s="30"/>
      <c r="GK80" s="30"/>
      <c r="IC80" s="27"/>
      <c r="ID80" s="11"/>
      <c r="IE80" s="11"/>
      <c r="IF80" s="11"/>
      <c r="IG80" s="11"/>
      <c r="IH80" s="11"/>
      <c r="II80" s="11"/>
      <c r="IJ80" s="27"/>
      <c r="IK80" s="18"/>
      <c r="IL80" s="11"/>
      <c r="IM80" s="10"/>
      <c r="IN80" s="21"/>
      <c r="IO80" s="11"/>
      <c r="IP80" s="21"/>
      <c r="IQ80" s="27"/>
      <c r="IR80" s="18"/>
      <c r="IS80" s="11"/>
      <c r="IT80" s="18"/>
      <c r="IU80" s="21"/>
      <c r="IV80" s="18"/>
      <c r="IW80" s="21"/>
      <c r="IY80" s="11"/>
      <c r="IZ80" s="23"/>
      <c r="JA80" s="23"/>
      <c r="JB80" s="23"/>
      <c r="JC80" s="23"/>
      <c r="JD80" s="23"/>
      <c r="JE80" s="23"/>
      <c r="JF80" s="23"/>
    </row>
    <row r="81" spans="1:318" s="4" customFormat="1" ht="13.8" x14ac:dyDescent="0.3">
      <c r="M81" s="6"/>
      <c r="N81" s="6"/>
      <c r="O81" s="6"/>
      <c r="P81" s="6"/>
      <c r="Q81" s="6"/>
      <c r="R81" s="6"/>
      <c r="S81" s="7"/>
      <c r="T81" s="6"/>
      <c r="X81" s="117"/>
      <c r="Y81" s="117"/>
      <c r="Z81" s="39"/>
      <c r="AA81" s="39"/>
      <c r="AB81" s="39"/>
      <c r="AC81" s="98"/>
      <c r="AD81" s="41"/>
      <c r="AE81" s="41"/>
      <c r="AF81" s="40"/>
      <c r="AG81" s="39"/>
      <c r="AH81" s="39"/>
      <c r="AI81" s="98"/>
      <c r="AJ81" s="41"/>
      <c r="AK81" s="41"/>
      <c r="AL81" s="41"/>
      <c r="AM81" s="39"/>
      <c r="AN81" s="39"/>
      <c r="AO81" s="39"/>
      <c r="AP81" s="41"/>
      <c r="AQ81" s="41"/>
      <c r="AS81" s="10"/>
      <c r="AT81" s="13"/>
      <c r="AU81" s="17"/>
      <c r="AV81" s="11"/>
      <c r="AW81" s="10"/>
      <c r="AX81" s="10"/>
      <c r="AY81" s="10"/>
      <c r="AZ81" s="10"/>
      <c r="BA81" s="10"/>
      <c r="BB81" s="10"/>
      <c r="BC81" s="10"/>
      <c r="BD81" s="10"/>
      <c r="BE81" s="10"/>
      <c r="BF81" s="10"/>
      <c r="BG81" s="10"/>
      <c r="BH81" s="1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120"/>
      <c r="CN81" s="120"/>
      <c r="CO81" s="94"/>
      <c r="CP81" s="94"/>
      <c r="CQ81" s="94"/>
      <c r="CR81" s="94"/>
      <c r="CS81" s="94"/>
      <c r="CT81" s="94"/>
      <c r="CU81" s="94"/>
      <c r="CV81" s="94"/>
      <c r="CW81" s="94"/>
      <c r="CX81" s="94"/>
      <c r="CY81" s="94"/>
      <c r="CZ81" s="94"/>
      <c r="DA81" s="94"/>
      <c r="DB81" s="94"/>
      <c r="DC81" s="94"/>
      <c r="DD81" s="94"/>
      <c r="DE81" s="11"/>
      <c r="DF81" s="11"/>
      <c r="DG81" s="11"/>
      <c r="DH81" s="11"/>
      <c r="DI81" s="11"/>
      <c r="DJ81" s="11"/>
      <c r="DK81" s="11"/>
      <c r="DL81" s="11"/>
      <c r="DM81" s="94"/>
      <c r="DN81" s="94"/>
      <c r="DO81" s="94"/>
      <c r="DP81" s="94"/>
      <c r="DQ81" s="94"/>
      <c r="DR81" s="94"/>
      <c r="DS81" s="94"/>
      <c r="DT81" s="94"/>
      <c r="DU81" s="94"/>
      <c r="DV81" s="94"/>
      <c r="DW81" s="94"/>
      <c r="DX81" s="94"/>
      <c r="DY81" s="94"/>
      <c r="DZ81" s="94"/>
      <c r="EA81" s="94"/>
      <c r="EB81" s="94"/>
      <c r="EC81" s="94"/>
      <c r="ED81" s="94"/>
      <c r="EE81" s="94"/>
      <c r="EF81" s="94"/>
      <c r="EG81" s="94"/>
      <c r="EH81" s="94"/>
      <c r="EI81" s="94"/>
      <c r="EJ81" s="94"/>
      <c r="EK81" s="94"/>
      <c r="EL81" s="94"/>
      <c r="EM81" s="94"/>
      <c r="EN81" s="94"/>
      <c r="EO81" s="94"/>
      <c r="EP81" s="94"/>
      <c r="EQ81" s="94"/>
      <c r="ER81" s="94"/>
      <c r="ES81" s="94"/>
      <c r="ET81" s="94"/>
      <c r="EU81" s="94"/>
      <c r="EV81" s="94"/>
      <c r="EW81" s="94"/>
      <c r="EX81" s="94"/>
      <c r="EY81" s="94"/>
      <c r="EZ81" s="94"/>
      <c r="FA81" s="94"/>
      <c r="FB81" s="94"/>
      <c r="FC81" s="94"/>
      <c r="FD81" s="94"/>
      <c r="FE81" s="94"/>
      <c r="FF81" s="94"/>
      <c r="FG81" s="94"/>
      <c r="FH81" s="94"/>
      <c r="FI81" s="94"/>
      <c r="FJ81" s="94"/>
      <c r="FK81" s="94"/>
      <c r="FL81" s="94"/>
      <c r="FM81" s="94"/>
      <c r="FN81" s="94"/>
      <c r="FO81" s="94"/>
      <c r="FP81" s="94"/>
      <c r="FQ81" s="114"/>
      <c r="FR81" s="114"/>
      <c r="FS81" s="114"/>
      <c r="FT81" s="114"/>
      <c r="FU81" s="114"/>
      <c r="FV81" s="114"/>
      <c r="FW81" s="114"/>
      <c r="FX81" s="114"/>
      <c r="FY81" s="89"/>
      <c r="FZ81" s="89"/>
      <c r="GB81" s="16"/>
      <c r="GC81" s="28"/>
      <c r="GE81" s="13"/>
      <c r="GF81" s="13"/>
      <c r="GG81" s="13"/>
      <c r="GI81" s="30"/>
      <c r="GJ81" s="30"/>
      <c r="GK81" s="30"/>
      <c r="IC81" s="27"/>
      <c r="ID81" s="10"/>
      <c r="IE81" s="11"/>
      <c r="IF81" s="10"/>
      <c r="IG81" s="11"/>
      <c r="IH81" s="11"/>
      <c r="II81" s="11"/>
      <c r="IJ81" s="27"/>
      <c r="IK81" s="10"/>
      <c r="IL81" s="11"/>
      <c r="IM81" s="10"/>
      <c r="IN81" s="21"/>
      <c r="IO81" s="10"/>
      <c r="IP81" s="21"/>
      <c r="IQ81" s="27"/>
      <c r="IR81" s="18"/>
      <c r="IS81" s="11"/>
      <c r="IT81" s="21"/>
      <c r="IU81" s="21"/>
      <c r="IV81" s="21"/>
      <c r="IW81" s="21"/>
      <c r="IY81" s="11"/>
      <c r="IZ81" s="23"/>
      <c r="JA81" s="23"/>
      <c r="JB81" s="23"/>
      <c r="JC81" s="23"/>
      <c r="JD81" s="23"/>
      <c r="JE81" s="23"/>
      <c r="JF81" s="23"/>
    </row>
    <row r="82" spans="1:318" s="4" customFormat="1" ht="13.8" x14ac:dyDescent="0.3">
      <c r="M82" s="6"/>
      <c r="N82" s="6"/>
      <c r="O82" s="6"/>
      <c r="P82" s="6"/>
      <c r="Q82" s="6"/>
      <c r="R82" s="6"/>
      <c r="S82" s="7"/>
      <c r="T82" s="6"/>
      <c r="X82" s="117"/>
      <c r="Y82" s="117"/>
      <c r="Z82" s="39"/>
      <c r="AA82" s="39"/>
      <c r="AB82" s="39"/>
      <c r="AC82" s="98"/>
      <c r="AD82" s="41"/>
      <c r="AE82" s="41"/>
      <c r="AF82" s="40"/>
      <c r="AG82" s="39"/>
      <c r="AH82" s="39"/>
      <c r="AI82" s="98"/>
      <c r="AJ82" s="41"/>
      <c r="AK82" s="41"/>
      <c r="AL82" s="41"/>
      <c r="AM82" s="39"/>
      <c r="AN82" s="39"/>
      <c r="AO82" s="39"/>
      <c r="AP82" s="41"/>
      <c r="AQ82" s="41"/>
      <c r="AS82" s="10"/>
      <c r="AT82" s="13"/>
      <c r="AU82" s="17"/>
      <c r="AV82" s="11"/>
      <c r="AW82" s="10"/>
      <c r="AX82" s="10"/>
      <c r="AY82" s="10"/>
      <c r="AZ82" s="10"/>
      <c r="BA82" s="10"/>
      <c r="BB82" s="10"/>
      <c r="BC82" s="10"/>
      <c r="BD82" s="10"/>
      <c r="BE82" s="10"/>
      <c r="BF82" s="10"/>
      <c r="BG82" s="10"/>
      <c r="BH82" s="1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0"/>
      <c r="CN82" s="120"/>
      <c r="CO82" s="94"/>
      <c r="CP82" s="94"/>
      <c r="CQ82" s="94"/>
      <c r="CR82" s="94"/>
      <c r="CS82" s="94"/>
      <c r="CT82" s="94"/>
      <c r="CU82" s="94"/>
      <c r="CV82" s="94"/>
      <c r="CW82" s="94"/>
      <c r="CX82" s="94"/>
      <c r="CY82" s="94"/>
      <c r="CZ82" s="94"/>
      <c r="DA82" s="94"/>
      <c r="DB82" s="94"/>
      <c r="DC82" s="94"/>
      <c r="DD82" s="94"/>
      <c r="DE82" s="11"/>
      <c r="DF82" s="11"/>
      <c r="DG82" s="11"/>
      <c r="DH82" s="11"/>
      <c r="DI82" s="11"/>
      <c r="DJ82" s="11"/>
      <c r="DK82" s="11"/>
      <c r="DL82" s="11"/>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4"/>
      <c r="FF82" s="94"/>
      <c r="FG82" s="94"/>
      <c r="FH82" s="94"/>
      <c r="FI82" s="94"/>
      <c r="FJ82" s="94"/>
      <c r="FK82" s="94"/>
      <c r="FL82" s="94"/>
      <c r="FM82" s="94"/>
      <c r="FN82" s="94"/>
      <c r="FO82" s="94"/>
      <c r="FP82" s="94"/>
      <c r="FQ82" s="114"/>
      <c r="FR82" s="114"/>
      <c r="FS82" s="114"/>
      <c r="FT82" s="114"/>
      <c r="FU82" s="114"/>
      <c r="FV82" s="114"/>
      <c r="FW82" s="114"/>
      <c r="FX82" s="114"/>
      <c r="FY82" s="89"/>
      <c r="FZ82" s="89"/>
      <c r="GB82" s="16"/>
      <c r="GC82" s="28"/>
      <c r="GE82" s="13"/>
      <c r="GF82" s="13"/>
      <c r="GG82" s="13"/>
      <c r="GI82" s="30"/>
      <c r="GJ82" s="30"/>
      <c r="GK82" s="30"/>
      <c r="IC82" s="27"/>
      <c r="ID82" s="10"/>
      <c r="IE82" s="11"/>
      <c r="IF82" s="10"/>
      <c r="IG82" s="11"/>
      <c r="IH82" s="11"/>
      <c r="II82" s="11"/>
      <c r="IJ82" s="27"/>
      <c r="IK82" s="10"/>
      <c r="IL82" s="11"/>
      <c r="IM82" s="20"/>
      <c r="IN82" s="21"/>
      <c r="IO82" s="10"/>
      <c r="IP82" s="21"/>
      <c r="IQ82" s="27"/>
      <c r="IR82" s="18"/>
      <c r="IS82" s="11"/>
      <c r="IT82" s="21"/>
      <c r="IU82" s="21"/>
      <c r="IV82" s="21"/>
      <c r="IW82" s="21"/>
      <c r="IX82" s="27"/>
      <c r="IY82" s="11"/>
      <c r="IZ82" s="23"/>
      <c r="JA82" s="23"/>
      <c r="JB82" s="23"/>
      <c r="JC82" s="23"/>
      <c r="JD82" s="23"/>
      <c r="JE82" s="23"/>
      <c r="JF82" s="23"/>
    </row>
    <row r="83" spans="1:318" x14ac:dyDescent="0.3">
      <c r="U83" s="4"/>
      <c r="X83" s="117"/>
      <c r="Y83" s="117"/>
      <c r="Z83" s="39"/>
      <c r="AA83" s="39"/>
      <c r="AB83" s="39"/>
      <c r="AC83" s="98"/>
      <c r="AD83" s="41"/>
      <c r="AE83" s="41"/>
      <c r="AF83" s="40"/>
      <c r="AG83" s="39"/>
      <c r="AH83" s="39"/>
      <c r="AI83" s="98"/>
      <c r="AJ83" s="41"/>
      <c r="AK83" s="41"/>
      <c r="AL83" s="41"/>
      <c r="AM83" s="39"/>
      <c r="AN83" s="39"/>
      <c r="AO83" s="39"/>
      <c r="AP83" s="41"/>
      <c r="AQ83" s="41"/>
      <c r="AR83" s="4"/>
      <c r="AS83" s="10"/>
      <c r="AT83" s="13"/>
      <c r="AU83" s="17"/>
      <c r="AV83" s="11"/>
      <c r="AW83" s="10"/>
      <c r="AX83" s="10"/>
      <c r="AY83" s="10"/>
      <c r="AZ83" s="10"/>
      <c r="BA83" s="10"/>
      <c r="BB83" s="10"/>
      <c r="BC83" s="10"/>
      <c r="BD83" s="10"/>
      <c r="BE83" s="10"/>
      <c r="BF83" s="10"/>
      <c r="BG83" s="10"/>
      <c r="BH83" s="1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0"/>
      <c r="CN83" s="120"/>
      <c r="CO83" s="94"/>
      <c r="CP83" s="94"/>
      <c r="CQ83" s="94"/>
      <c r="CR83" s="94"/>
      <c r="CS83" s="94"/>
      <c r="CT83" s="94"/>
      <c r="CU83" s="94"/>
      <c r="CV83" s="94"/>
      <c r="CW83" s="94"/>
      <c r="CX83" s="94"/>
      <c r="CY83" s="94"/>
      <c r="CZ83" s="94"/>
      <c r="DA83" s="94"/>
      <c r="DB83" s="94"/>
      <c r="DC83" s="94"/>
      <c r="DD83" s="94"/>
      <c r="DE83" s="11"/>
      <c r="DF83" s="11"/>
      <c r="DG83" s="11"/>
      <c r="DH83" s="11"/>
      <c r="DI83" s="11"/>
      <c r="DJ83" s="11"/>
      <c r="DK83" s="11"/>
      <c r="DL83" s="11"/>
      <c r="DM83" s="94"/>
      <c r="DN83" s="94"/>
      <c r="DO83" s="94"/>
      <c r="DP83" s="94"/>
      <c r="DQ83" s="94"/>
      <c r="DR83" s="94"/>
      <c r="DS83" s="94"/>
      <c r="DT83" s="94"/>
      <c r="DU83" s="94"/>
      <c r="DV83" s="94"/>
      <c r="DW83" s="94"/>
      <c r="DX83" s="94"/>
      <c r="DY83" s="94"/>
      <c r="DZ83" s="94"/>
      <c r="EA83" s="94"/>
      <c r="EB83" s="94"/>
      <c r="EC83" s="94"/>
      <c r="ED83" s="94"/>
      <c r="EE83" s="94"/>
      <c r="EF83" s="94"/>
      <c r="EG83" s="94"/>
      <c r="EH83" s="94"/>
      <c r="EI83" s="94"/>
      <c r="EJ83" s="94"/>
      <c r="EK83" s="94"/>
      <c r="EL83" s="94"/>
      <c r="EM83" s="94"/>
      <c r="EN83" s="94"/>
      <c r="EO83" s="94"/>
      <c r="EP83" s="94"/>
      <c r="EQ83" s="94"/>
      <c r="ER83" s="94"/>
      <c r="ES83" s="94"/>
      <c r="ET83" s="94"/>
      <c r="EU83" s="94"/>
      <c r="EV83" s="94"/>
      <c r="EW83" s="94"/>
      <c r="EX83" s="94"/>
      <c r="EY83" s="94"/>
      <c r="EZ83" s="94"/>
      <c r="FA83" s="94"/>
      <c r="FB83" s="94"/>
      <c r="FC83" s="94"/>
      <c r="FD83" s="94"/>
      <c r="FE83" s="94"/>
      <c r="FF83" s="94"/>
      <c r="FG83" s="94"/>
      <c r="FH83" s="94"/>
      <c r="FI83" s="94"/>
      <c r="FJ83" s="94"/>
      <c r="FK83" s="94"/>
      <c r="FL83" s="94"/>
      <c r="FM83" s="94"/>
      <c r="FN83" s="94"/>
      <c r="FO83" s="94"/>
      <c r="FP83" s="94"/>
      <c r="FQ83" s="114"/>
      <c r="FR83" s="114"/>
      <c r="FS83" s="114"/>
      <c r="FT83" s="114"/>
      <c r="FU83" s="114"/>
      <c r="FV83" s="114"/>
      <c r="FW83" s="114"/>
      <c r="FX83" s="114"/>
      <c r="GB83" s="16"/>
      <c r="GC83" s="28"/>
      <c r="GE83" s="13"/>
      <c r="GF83" s="13"/>
      <c r="GG83" s="13"/>
      <c r="GI83" s="30"/>
      <c r="GJ83" s="30"/>
      <c r="GK83" s="30"/>
      <c r="IC83" s="27"/>
      <c r="ID83" s="11"/>
      <c r="IE83" s="11"/>
      <c r="IF83" s="11"/>
      <c r="IG83" s="11"/>
      <c r="IH83" s="11"/>
      <c r="II83" s="11"/>
      <c r="IJ83" s="27"/>
      <c r="IK83" s="18"/>
      <c r="IL83" s="11"/>
      <c r="IM83" s="10"/>
      <c r="IN83" s="21"/>
      <c r="IO83" s="11"/>
      <c r="IP83" s="21"/>
      <c r="IQ83" s="27"/>
      <c r="IR83" s="18"/>
      <c r="IS83" s="11"/>
      <c r="IT83" s="18"/>
      <c r="IU83" s="21"/>
      <c r="IV83" s="18"/>
      <c r="IW83" s="21"/>
      <c r="IY83" s="11"/>
      <c r="IZ83" s="23"/>
      <c r="JA83" s="23"/>
      <c r="JB83" s="23"/>
      <c r="JC83" s="23"/>
      <c r="JD83" s="23"/>
      <c r="JE83" s="23"/>
      <c r="JF83" s="23"/>
    </row>
    <row r="84" spans="1:318" x14ac:dyDescent="0.3">
      <c r="U84" s="4"/>
      <c r="X84" s="117"/>
      <c r="Y84" s="117"/>
      <c r="Z84" s="39"/>
      <c r="AA84" s="39"/>
      <c r="AB84" s="39"/>
      <c r="AC84" s="98"/>
      <c r="AD84" s="41"/>
      <c r="AE84" s="41"/>
      <c r="AF84" s="40"/>
      <c r="AG84" s="39"/>
      <c r="AH84" s="39"/>
      <c r="AI84" s="98"/>
      <c r="AJ84" s="41"/>
      <c r="AK84" s="41"/>
      <c r="AL84" s="41"/>
      <c r="AM84" s="39"/>
      <c r="AN84" s="39"/>
      <c r="AO84" s="39"/>
      <c r="AP84" s="41"/>
      <c r="AQ84" s="41"/>
      <c r="AR84" s="4"/>
      <c r="AS84" s="10"/>
      <c r="AT84" s="13"/>
      <c r="AU84" s="17"/>
      <c r="AV84" s="11"/>
      <c r="AW84" s="10"/>
      <c r="AX84" s="10"/>
      <c r="AY84" s="10"/>
      <c r="AZ84" s="10"/>
      <c r="BA84" s="10"/>
      <c r="BB84" s="10"/>
      <c r="BC84" s="10"/>
      <c r="BD84" s="10"/>
      <c r="BE84" s="10"/>
      <c r="BF84" s="10"/>
      <c r="BG84" s="10"/>
      <c r="BH84" s="1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c r="CG84" s="120"/>
      <c r="CH84" s="120"/>
      <c r="CI84" s="120"/>
      <c r="CJ84" s="120"/>
      <c r="CK84" s="120"/>
      <c r="CL84" s="120"/>
      <c r="CM84" s="120"/>
      <c r="CN84" s="120"/>
      <c r="CO84" s="94"/>
      <c r="CP84" s="94"/>
      <c r="CQ84" s="94"/>
      <c r="CR84" s="94"/>
      <c r="CS84" s="94"/>
      <c r="CT84" s="94"/>
      <c r="CU84" s="94"/>
      <c r="CV84" s="94"/>
      <c r="CW84" s="94"/>
      <c r="CX84" s="94"/>
      <c r="CY84" s="94"/>
      <c r="CZ84" s="94"/>
      <c r="DA84" s="94"/>
      <c r="DB84" s="94"/>
      <c r="DC84" s="94"/>
      <c r="DD84" s="94"/>
      <c r="DE84" s="11"/>
      <c r="DF84" s="11"/>
      <c r="DG84" s="11"/>
      <c r="DH84" s="11"/>
      <c r="DI84" s="11"/>
      <c r="DJ84" s="11"/>
      <c r="DK84" s="11"/>
      <c r="DL84" s="11"/>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W84" s="94"/>
      <c r="EX84" s="94"/>
      <c r="EY84" s="94"/>
      <c r="EZ84" s="94"/>
      <c r="FA84" s="94"/>
      <c r="FB84" s="94"/>
      <c r="FC84" s="94"/>
      <c r="FD84" s="94"/>
      <c r="FE84" s="94"/>
      <c r="FF84" s="94"/>
      <c r="FG84" s="94"/>
      <c r="FH84" s="94"/>
      <c r="FI84" s="94"/>
      <c r="FJ84" s="94"/>
      <c r="FK84" s="94"/>
      <c r="FL84" s="94"/>
      <c r="FM84" s="94"/>
      <c r="FN84" s="94"/>
      <c r="FO84" s="94"/>
      <c r="FP84" s="94"/>
      <c r="FQ84" s="114"/>
      <c r="FR84" s="114"/>
      <c r="FS84" s="114"/>
      <c r="FT84" s="114"/>
      <c r="FU84" s="114"/>
      <c r="FV84" s="114"/>
      <c r="FW84" s="114"/>
      <c r="FX84" s="114"/>
      <c r="GB84" s="16"/>
      <c r="GC84" s="28"/>
      <c r="GE84" s="13"/>
      <c r="GF84" s="13"/>
      <c r="GG84" s="13"/>
      <c r="GI84" s="30"/>
      <c r="GJ84" s="30"/>
      <c r="GK84" s="30"/>
      <c r="IC84" s="27"/>
      <c r="ID84" s="11"/>
      <c r="IE84" s="11"/>
      <c r="IF84" s="11"/>
      <c r="IG84" s="11"/>
      <c r="IH84" s="11"/>
      <c r="II84" s="11"/>
      <c r="IJ84" s="27"/>
      <c r="IK84" s="18"/>
      <c r="IL84" s="11"/>
      <c r="IM84" s="10"/>
      <c r="IN84" s="21"/>
      <c r="IO84" s="11"/>
      <c r="IP84" s="21"/>
      <c r="IQ84" s="27"/>
      <c r="IR84" s="18"/>
      <c r="IS84" s="11"/>
      <c r="IT84" s="18"/>
      <c r="IU84" s="21"/>
      <c r="IV84" s="18"/>
      <c r="IW84" s="21"/>
      <c r="IY84" s="11"/>
      <c r="IZ84" s="23"/>
      <c r="JA84" s="23"/>
      <c r="JB84" s="23"/>
      <c r="JC84" s="23"/>
      <c r="JD84" s="23"/>
      <c r="JE84" s="23"/>
      <c r="JF84" s="23"/>
    </row>
    <row r="85" spans="1:318" x14ac:dyDescent="0.3">
      <c r="U85" s="4"/>
      <c r="X85" s="117"/>
      <c r="Y85" s="117"/>
      <c r="Z85" s="39"/>
      <c r="AA85" s="39"/>
      <c r="AB85" s="39"/>
      <c r="AC85" s="98"/>
      <c r="AD85" s="41"/>
      <c r="AE85" s="41"/>
      <c r="AF85" s="40"/>
      <c r="AG85" s="39"/>
      <c r="AH85" s="39"/>
      <c r="AI85" s="98"/>
      <c r="AJ85" s="41"/>
      <c r="AK85" s="41"/>
      <c r="AL85" s="41"/>
      <c r="AM85" s="39"/>
      <c r="AN85" s="39"/>
      <c r="AO85" s="39"/>
      <c r="AP85" s="41"/>
      <c r="AQ85" s="41"/>
      <c r="AR85" s="4"/>
      <c r="AS85" s="10"/>
      <c r="AT85" s="13"/>
      <c r="AU85" s="17"/>
      <c r="AV85" s="11"/>
      <c r="AW85" s="10"/>
      <c r="AX85" s="10"/>
      <c r="AY85" s="10"/>
      <c r="AZ85" s="10"/>
      <c r="BA85" s="10"/>
      <c r="BB85" s="10"/>
      <c r="BC85" s="10"/>
      <c r="BD85" s="10"/>
      <c r="BE85" s="10"/>
      <c r="BF85" s="10"/>
      <c r="BG85" s="10"/>
      <c r="BH85" s="1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c r="CG85" s="120"/>
      <c r="CH85" s="120"/>
      <c r="CI85" s="120"/>
      <c r="CJ85" s="120"/>
      <c r="CK85" s="120"/>
      <c r="CL85" s="120"/>
      <c r="CM85" s="120"/>
      <c r="CN85" s="120"/>
      <c r="CO85" s="94"/>
      <c r="CP85" s="94"/>
      <c r="CQ85" s="94"/>
      <c r="CR85" s="94"/>
      <c r="CS85" s="94"/>
      <c r="CT85" s="94"/>
      <c r="CU85" s="94"/>
      <c r="CV85" s="94"/>
      <c r="CW85" s="94"/>
      <c r="CX85" s="94"/>
      <c r="CY85" s="94"/>
      <c r="CZ85" s="94"/>
      <c r="DA85" s="94"/>
      <c r="DB85" s="94"/>
      <c r="DC85" s="94"/>
      <c r="DD85" s="94"/>
      <c r="DE85" s="11"/>
      <c r="DF85" s="11"/>
      <c r="DG85" s="11"/>
      <c r="DH85" s="11"/>
      <c r="DI85" s="11"/>
      <c r="DJ85" s="11"/>
      <c r="DK85" s="11"/>
      <c r="DL85" s="11"/>
      <c r="DM85" s="94"/>
      <c r="DN85" s="94"/>
      <c r="DO85" s="94"/>
      <c r="DP85" s="94"/>
      <c r="DQ85" s="94"/>
      <c r="DR85" s="94"/>
      <c r="DS85" s="94"/>
      <c r="DT85" s="94"/>
      <c r="DU85" s="94"/>
      <c r="DV85" s="94"/>
      <c r="DW85" s="94"/>
      <c r="DX85" s="94"/>
      <c r="DY85" s="94"/>
      <c r="DZ85" s="94"/>
      <c r="EA85" s="94"/>
      <c r="EB85" s="94"/>
      <c r="EC85" s="94"/>
      <c r="ED85" s="94"/>
      <c r="EE85" s="94"/>
      <c r="EF85" s="94"/>
      <c r="EG85" s="94"/>
      <c r="EH85" s="94"/>
      <c r="EI85" s="94"/>
      <c r="EJ85" s="94"/>
      <c r="EK85" s="94"/>
      <c r="EL85" s="94"/>
      <c r="EM85" s="94"/>
      <c r="EN85" s="94"/>
      <c r="EO85" s="94"/>
      <c r="EP85" s="94"/>
      <c r="EQ85" s="94"/>
      <c r="ER85" s="94"/>
      <c r="ES85" s="94"/>
      <c r="ET85" s="94"/>
      <c r="EU85" s="94"/>
      <c r="EV85" s="94"/>
      <c r="EW85" s="94"/>
      <c r="EX85" s="94"/>
      <c r="EY85" s="94"/>
      <c r="EZ85" s="94"/>
      <c r="FA85" s="94"/>
      <c r="FB85" s="94"/>
      <c r="FC85" s="94"/>
      <c r="FD85" s="94"/>
      <c r="FE85" s="94"/>
      <c r="FF85" s="94"/>
      <c r="FG85" s="94"/>
      <c r="FH85" s="94"/>
      <c r="FI85" s="94"/>
      <c r="FJ85" s="94"/>
      <c r="FK85" s="94"/>
      <c r="FL85" s="94"/>
      <c r="FM85" s="94"/>
      <c r="FN85" s="94"/>
      <c r="FO85" s="94"/>
      <c r="FP85" s="94"/>
      <c r="FQ85" s="114"/>
      <c r="FR85" s="114"/>
      <c r="FS85" s="114"/>
      <c r="FT85" s="114"/>
      <c r="FU85" s="114"/>
      <c r="FV85" s="114"/>
      <c r="FW85" s="114"/>
      <c r="FX85" s="114"/>
      <c r="GB85" s="16"/>
      <c r="GC85" s="28"/>
      <c r="GE85" s="13"/>
      <c r="GF85" s="13"/>
      <c r="GG85" s="13"/>
      <c r="GI85" s="30"/>
      <c r="GJ85" s="30"/>
      <c r="GK85" s="30"/>
      <c r="IC85" s="27"/>
      <c r="ID85" s="10"/>
      <c r="IE85" s="11"/>
      <c r="IF85" s="10"/>
      <c r="IG85" s="11"/>
      <c r="IH85" s="11"/>
      <c r="II85" s="11"/>
      <c r="IJ85" s="27"/>
      <c r="IK85" s="10"/>
      <c r="IL85" s="11"/>
      <c r="IM85" s="10"/>
      <c r="IN85" s="21"/>
      <c r="IO85" s="10"/>
      <c r="IP85" s="21"/>
      <c r="IQ85" s="27"/>
      <c r="IR85" s="18"/>
      <c r="IS85" s="11"/>
      <c r="IT85" s="21"/>
      <c r="IU85" s="21"/>
      <c r="IV85" s="21"/>
      <c r="IW85" s="21"/>
      <c r="IY85" s="11"/>
      <c r="IZ85" s="23"/>
      <c r="JA85" s="23"/>
      <c r="JB85" s="23"/>
      <c r="JC85" s="23"/>
      <c r="JD85" s="23"/>
      <c r="JE85" s="23"/>
      <c r="JF85" s="23"/>
    </row>
    <row r="86" spans="1:318" x14ac:dyDescent="0.3">
      <c r="U86" s="4"/>
      <c r="X86" s="117"/>
      <c r="Y86" s="117"/>
      <c r="Z86" s="39"/>
      <c r="AA86" s="39"/>
      <c r="AB86" s="39"/>
      <c r="AC86" s="98"/>
      <c r="AD86" s="41"/>
      <c r="AE86" s="41"/>
      <c r="AF86" s="40"/>
      <c r="AG86" s="39"/>
      <c r="AH86" s="39"/>
      <c r="AI86" s="98"/>
      <c r="AJ86" s="41"/>
      <c r="AK86" s="41"/>
      <c r="AL86" s="41"/>
      <c r="AM86" s="39"/>
      <c r="AN86" s="39"/>
      <c r="AO86" s="39"/>
      <c r="AP86" s="41"/>
      <c r="AQ86" s="41"/>
      <c r="AR86" s="4"/>
      <c r="AS86" s="10"/>
      <c r="AT86" s="13"/>
      <c r="AU86" s="17"/>
      <c r="AV86" s="11"/>
      <c r="AW86" s="10"/>
      <c r="AX86" s="10"/>
      <c r="AY86" s="10"/>
      <c r="AZ86" s="10"/>
      <c r="BA86" s="10"/>
      <c r="BB86" s="10"/>
      <c r="BC86" s="10"/>
      <c r="BD86" s="10"/>
      <c r="BE86" s="10"/>
      <c r="BF86" s="10"/>
      <c r="BG86" s="10"/>
      <c r="BH86" s="1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c r="CG86" s="120"/>
      <c r="CH86" s="120"/>
      <c r="CI86" s="120"/>
      <c r="CJ86" s="120"/>
      <c r="CK86" s="120"/>
      <c r="CL86" s="120"/>
      <c r="CM86" s="120"/>
      <c r="CN86" s="120"/>
      <c r="CO86" s="94"/>
      <c r="CP86" s="94"/>
      <c r="CQ86" s="94"/>
      <c r="CR86" s="94"/>
      <c r="CS86" s="94"/>
      <c r="CT86" s="94"/>
      <c r="CU86" s="94"/>
      <c r="CV86" s="94"/>
      <c r="CW86" s="94"/>
      <c r="CX86" s="94"/>
      <c r="CY86" s="94"/>
      <c r="CZ86" s="94"/>
      <c r="DA86" s="94"/>
      <c r="DB86" s="94"/>
      <c r="DC86" s="94"/>
      <c r="DD86" s="94"/>
      <c r="DE86" s="11"/>
      <c r="DF86" s="11"/>
      <c r="DG86" s="11"/>
      <c r="DH86" s="11"/>
      <c r="DI86" s="11"/>
      <c r="DJ86" s="11"/>
      <c r="DK86" s="11"/>
      <c r="DL86" s="11"/>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W86" s="94"/>
      <c r="EX86" s="94"/>
      <c r="EY86" s="94"/>
      <c r="EZ86" s="94"/>
      <c r="FA86" s="94"/>
      <c r="FB86" s="94"/>
      <c r="FC86" s="94"/>
      <c r="FD86" s="94"/>
      <c r="FE86" s="94"/>
      <c r="FF86" s="94"/>
      <c r="FG86" s="94"/>
      <c r="FH86" s="94"/>
      <c r="FI86" s="94"/>
      <c r="FJ86" s="94"/>
      <c r="FK86" s="94"/>
      <c r="FL86" s="94"/>
      <c r="FM86" s="94"/>
      <c r="FN86" s="94"/>
      <c r="FO86" s="94"/>
      <c r="FP86" s="94"/>
      <c r="FQ86" s="114"/>
      <c r="FR86" s="114"/>
      <c r="FS86" s="114"/>
      <c r="FT86" s="114"/>
      <c r="FU86" s="114"/>
      <c r="FV86" s="114"/>
      <c r="FW86" s="114"/>
      <c r="FX86" s="114"/>
      <c r="GB86" s="16"/>
      <c r="GC86" s="28"/>
      <c r="GE86" s="13"/>
      <c r="GF86" s="13"/>
      <c r="GG86" s="13"/>
      <c r="GI86" s="30"/>
      <c r="GJ86" s="30"/>
      <c r="GK86" s="30"/>
      <c r="IC86" s="27"/>
      <c r="ID86" s="10"/>
      <c r="IE86" s="11"/>
      <c r="IF86" s="10"/>
      <c r="IG86" s="11"/>
      <c r="IH86" s="11"/>
      <c r="II86" s="11"/>
      <c r="IJ86" s="27"/>
      <c r="IK86" s="10"/>
      <c r="IL86" s="11"/>
      <c r="IM86" s="20"/>
      <c r="IN86" s="21"/>
      <c r="IO86" s="10"/>
      <c r="IP86" s="21"/>
      <c r="IQ86" s="27"/>
      <c r="IR86" s="18"/>
      <c r="IS86" s="11"/>
      <c r="IT86" s="21"/>
      <c r="IU86" s="21"/>
      <c r="IV86" s="21"/>
      <c r="IW86" s="21"/>
      <c r="IX86" s="27"/>
      <c r="IY86" s="11"/>
      <c r="IZ86" s="23"/>
      <c r="JA86" s="23"/>
      <c r="JB86" s="23"/>
      <c r="JC86" s="23"/>
      <c r="JD86" s="23"/>
      <c r="JE86" s="23"/>
      <c r="JF86" s="23"/>
    </row>
    <row r="87" spans="1:318" x14ac:dyDescent="0.3">
      <c r="U87" s="4"/>
      <c r="X87" s="117"/>
      <c r="Y87" s="117"/>
      <c r="Z87" s="39"/>
      <c r="AA87" s="39"/>
      <c r="AB87" s="39"/>
      <c r="AC87" s="98"/>
      <c r="AD87" s="41"/>
      <c r="AE87" s="41"/>
      <c r="AF87" s="40"/>
      <c r="AG87" s="39"/>
      <c r="AH87" s="39"/>
      <c r="AI87" s="98"/>
      <c r="AJ87" s="41"/>
      <c r="AK87" s="41"/>
      <c r="AL87" s="41"/>
      <c r="AM87" s="39"/>
      <c r="AN87" s="39"/>
      <c r="AO87" s="39"/>
      <c r="AP87" s="41"/>
      <c r="AQ87" s="41"/>
      <c r="AR87" s="4"/>
      <c r="AS87" s="10"/>
      <c r="AT87" s="13"/>
      <c r="AU87" s="17"/>
      <c r="AV87" s="11"/>
      <c r="AW87" s="10"/>
      <c r="AX87" s="10"/>
      <c r="AY87" s="10"/>
      <c r="AZ87" s="10"/>
      <c r="BA87" s="10"/>
      <c r="BB87" s="10"/>
      <c r="BC87" s="10"/>
      <c r="BD87" s="10"/>
      <c r="BE87" s="10"/>
      <c r="BF87" s="10"/>
      <c r="BG87" s="10"/>
      <c r="BH87" s="1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c r="CG87" s="120"/>
      <c r="CH87" s="120"/>
      <c r="CI87" s="120"/>
      <c r="CJ87" s="120"/>
      <c r="CK87" s="120"/>
      <c r="CL87" s="120"/>
      <c r="CM87" s="120"/>
      <c r="CN87" s="120"/>
      <c r="CO87" s="94"/>
      <c r="CP87" s="94"/>
      <c r="CQ87" s="94"/>
      <c r="CR87" s="94"/>
      <c r="CS87" s="94"/>
      <c r="CT87" s="94"/>
      <c r="CU87" s="94"/>
      <c r="CV87" s="94"/>
      <c r="CW87" s="94"/>
      <c r="CX87" s="94"/>
      <c r="CY87" s="94"/>
      <c r="CZ87" s="94"/>
      <c r="DA87" s="94"/>
      <c r="DB87" s="94"/>
      <c r="DC87" s="94"/>
      <c r="DD87" s="94"/>
      <c r="DE87" s="11"/>
      <c r="DF87" s="11"/>
      <c r="DG87" s="11"/>
      <c r="DH87" s="11"/>
      <c r="DI87" s="11"/>
      <c r="DJ87" s="11"/>
      <c r="DK87" s="11"/>
      <c r="DL87" s="11"/>
      <c r="DM87" s="94"/>
      <c r="DN87" s="94"/>
      <c r="DO87" s="94"/>
      <c r="DP87" s="94"/>
      <c r="DQ87" s="94"/>
      <c r="DR87" s="94"/>
      <c r="DS87" s="94"/>
      <c r="DT87" s="94"/>
      <c r="DU87" s="94"/>
      <c r="DV87" s="94"/>
      <c r="DW87" s="94"/>
      <c r="DX87" s="94"/>
      <c r="DY87" s="94"/>
      <c r="DZ87" s="94"/>
      <c r="EA87" s="94"/>
      <c r="EB87" s="94"/>
      <c r="EC87" s="94"/>
      <c r="ED87" s="94"/>
      <c r="EE87" s="94"/>
      <c r="EF87" s="94"/>
      <c r="EG87" s="94"/>
      <c r="EH87" s="94"/>
      <c r="EI87" s="94"/>
      <c r="EJ87" s="94"/>
      <c r="EK87" s="94"/>
      <c r="EL87" s="94"/>
      <c r="EM87" s="94"/>
      <c r="EN87" s="94"/>
      <c r="EO87" s="94"/>
      <c r="EP87" s="94"/>
      <c r="EQ87" s="94"/>
      <c r="ER87" s="94"/>
      <c r="ES87" s="94"/>
      <c r="ET87" s="94"/>
      <c r="EU87" s="94"/>
      <c r="EV87" s="94"/>
      <c r="EW87" s="94"/>
      <c r="EX87" s="94"/>
      <c r="EY87" s="94"/>
      <c r="EZ87" s="94"/>
      <c r="FA87" s="94"/>
      <c r="FB87" s="94"/>
      <c r="FC87" s="94"/>
      <c r="FD87" s="94"/>
      <c r="FE87" s="94"/>
      <c r="FF87" s="94"/>
      <c r="FG87" s="94"/>
      <c r="FH87" s="94"/>
      <c r="FI87" s="94"/>
      <c r="FJ87" s="94"/>
      <c r="FK87" s="94"/>
      <c r="FL87" s="94"/>
      <c r="FM87" s="94"/>
      <c r="FN87" s="94"/>
      <c r="FO87" s="94"/>
      <c r="FP87" s="94"/>
      <c r="FQ87" s="114"/>
      <c r="FR87" s="114"/>
      <c r="FS87" s="114"/>
      <c r="FT87" s="114"/>
      <c r="FU87" s="114"/>
      <c r="FV87" s="114"/>
      <c r="FW87" s="114"/>
      <c r="FX87" s="114"/>
      <c r="GB87" s="16"/>
      <c r="GC87" s="28"/>
      <c r="GE87" s="13"/>
      <c r="GF87" s="13"/>
      <c r="GG87" s="13"/>
      <c r="GI87" s="30"/>
      <c r="GJ87" s="30"/>
      <c r="GK87" s="30"/>
      <c r="IC87" s="27"/>
      <c r="ID87" s="11"/>
      <c r="IE87" s="11"/>
      <c r="IF87" s="11"/>
      <c r="IG87" s="11"/>
      <c r="IH87" s="11"/>
      <c r="II87" s="11"/>
      <c r="IJ87" s="27"/>
      <c r="IK87" s="18"/>
      <c r="IL87" s="11"/>
      <c r="IM87" s="10"/>
      <c r="IN87" s="21"/>
      <c r="IO87" s="11"/>
      <c r="IP87" s="21"/>
      <c r="IQ87" s="27"/>
      <c r="IR87" s="18"/>
      <c r="IS87" s="11"/>
      <c r="IT87" s="18"/>
      <c r="IU87" s="21"/>
      <c r="IV87" s="18"/>
      <c r="IW87" s="21"/>
      <c r="IY87" s="11"/>
      <c r="IZ87" s="23"/>
      <c r="JA87" s="23"/>
      <c r="JB87" s="23"/>
      <c r="JC87" s="23"/>
      <c r="JD87" s="23"/>
      <c r="JE87" s="23"/>
      <c r="JF87" s="23"/>
    </row>
    <row r="88" spans="1:318" x14ac:dyDescent="0.3">
      <c r="U88" s="4"/>
      <c r="X88" s="117"/>
      <c r="Y88" s="117"/>
      <c r="Z88" s="39"/>
      <c r="AA88" s="39"/>
      <c r="AB88" s="39"/>
      <c r="AC88" s="98"/>
      <c r="AD88" s="41"/>
      <c r="AE88" s="41"/>
      <c r="AF88" s="40"/>
      <c r="AG88" s="39"/>
      <c r="AH88" s="39"/>
      <c r="AI88" s="98"/>
      <c r="AJ88" s="41"/>
      <c r="AK88" s="41"/>
      <c r="AL88" s="41"/>
      <c r="AM88" s="39"/>
      <c r="AN88" s="39"/>
      <c r="AO88" s="39"/>
      <c r="AP88" s="41"/>
      <c r="AQ88" s="41"/>
      <c r="AR88" s="4"/>
      <c r="AS88" s="10"/>
      <c r="AT88" s="13"/>
      <c r="AU88" s="17"/>
      <c r="AV88" s="11"/>
      <c r="AW88" s="10"/>
      <c r="AX88" s="10"/>
      <c r="AY88" s="10"/>
      <c r="AZ88" s="10"/>
      <c r="BA88" s="10"/>
      <c r="BB88" s="10"/>
      <c r="BC88" s="10"/>
      <c r="BD88" s="10"/>
      <c r="BE88" s="10"/>
      <c r="BF88" s="10"/>
      <c r="BG88" s="10"/>
      <c r="BH88" s="1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c r="CG88" s="120"/>
      <c r="CH88" s="120"/>
      <c r="CI88" s="120"/>
      <c r="CJ88" s="120"/>
      <c r="CK88" s="120"/>
      <c r="CL88" s="120"/>
      <c r="CM88" s="120"/>
      <c r="CN88" s="120"/>
      <c r="CO88" s="94"/>
      <c r="CP88" s="94"/>
      <c r="CQ88" s="94"/>
      <c r="CR88" s="94"/>
      <c r="CS88" s="94"/>
      <c r="CT88" s="94"/>
      <c r="CU88" s="94"/>
      <c r="CV88" s="94"/>
      <c r="CW88" s="94"/>
      <c r="CX88" s="94"/>
      <c r="CY88" s="94"/>
      <c r="CZ88" s="94"/>
      <c r="DA88" s="94"/>
      <c r="DB88" s="94"/>
      <c r="DC88" s="94"/>
      <c r="DD88" s="94"/>
      <c r="DE88" s="11"/>
      <c r="DF88" s="11"/>
      <c r="DG88" s="11"/>
      <c r="DH88" s="11"/>
      <c r="DI88" s="11"/>
      <c r="DJ88" s="11"/>
      <c r="DK88" s="11"/>
      <c r="DL88" s="11"/>
      <c r="DM88" s="94"/>
      <c r="DN88" s="94"/>
      <c r="DO88" s="94"/>
      <c r="DP88" s="94"/>
      <c r="DQ88" s="94"/>
      <c r="DR88" s="94"/>
      <c r="DS88" s="94"/>
      <c r="DT88" s="94"/>
      <c r="DU88" s="94"/>
      <c r="DV88" s="94"/>
      <c r="DW88" s="94"/>
      <c r="DX88" s="94"/>
      <c r="DY88" s="94"/>
      <c r="DZ88" s="94"/>
      <c r="EA88" s="94"/>
      <c r="EB88" s="94"/>
      <c r="EC88" s="94"/>
      <c r="ED88" s="94"/>
      <c r="EE88" s="94"/>
      <c r="EF88" s="94"/>
      <c r="EG88" s="94"/>
      <c r="EH88" s="94"/>
      <c r="EI88" s="94"/>
      <c r="EJ88" s="94"/>
      <c r="EK88" s="94"/>
      <c r="EL88" s="94"/>
      <c r="EM88" s="94"/>
      <c r="EN88" s="94"/>
      <c r="EO88" s="94"/>
      <c r="EP88" s="94"/>
      <c r="EQ88" s="94"/>
      <c r="ER88" s="94"/>
      <c r="ES88" s="94"/>
      <c r="ET88" s="94"/>
      <c r="EU88" s="94"/>
      <c r="EV88" s="94"/>
      <c r="EW88" s="94"/>
      <c r="EX88" s="94"/>
      <c r="EY88" s="94"/>
      <c r="EZ88" s="94"/>
      <c r="FA88" s="94"/>
      <c r="FB88" s="94"/>
      <c r="FC88" s="94"/>
      <c r="FD88" s="94"/>
      <c r="FE88" s="94"/>
      <c r="FF88" s="94"/>
      <c r="FG88" s="94"/>
      <c r="FH88" s="94"/>
      <c r="FI88" s="94"/>
      <c r="FJ88" s="94"/>
      <c r="FK88" s="94"/>
      <c r="FL88" s="94"/>
      <c r="FM88" s="94"/>
      <c r="FN88" s="94"/>
      <c r="FO88" s="94"/>
      <c r="FP88" s="94"/>
      <c r="FQ88" s="114"/>
      <c r="FR88" s="114"/>
      <c r="FS88" s="114"/>
      <c r="FT88" s="114"/>
      <c r="FU88" s="114"/>
      <c r="FV88" s="114"/>
      <c r="FW88" s="114"/>
      <c r="FX88" s="114"/>
      <c r="GB88" s="16"/>
      <c r="GC88" s="28"/>
      <c r="GE88" s="13"/>
      <c r="GF88" s="13"/>
      <c r="GG88" s="13"/>
      <c r="GI88" s="30"/>
      <c r="GJ88" s="30"/>
      <c r="GK88" s="30"/>
      <c r="IC88" s="27"/>
      <c r="ID88" s="11"/>
      <c r="IE88" s="11"/>
      <c r="IF88" s="11"/>
      <c r="IG88" s="11"/>
      <c r="IH88" s="11"/>
      <c r="II88" s="11"/>
      <c r="IJ88" s="27"/>
      <c r="IK88" s="18"/>
      <c r="IL88" s="11"/>
      <c r="IM88" s="10"/>
      <c r="IN88" s="21"/>
      <c r="IO88" s="11"/>
      <c r="IP88" s="21"/>
      <c r="IQ88" s="27"/>
      <c r="IR88" s="18"/>
      <c r="IS88" s="11"/>
      <c r="IT88" s="18"/>
      <c r="IU88" s="21"/>
      <c r="IV88" s="18"/>
      <c r="IW88" s="21"/>
      <c r="IY88" s="11"/>
      <c r="IZ88" s="23"/>
      <c r="JA88" s="23"/>
      <c r="JB88" s="23"/>
      <c r="JC88" s="23"/>
      <c r="JD88" s="23"/>
      <c r="JE88" s="23"/>
      <c r="JF88" s="23"/>
    </row>
    <row r="89" spans="1:318" ht="13.8" x14ac:dyDescent="0.3">
      <c r="A89" s="4"/>
      <c r="B89" s="8"/>
      <c r="C89" s="5"/>
      <c r="D89" s="5"/>
      <c r="E89" s="5"/>
      <c r="F89" s="5"/>
      <c r="G89" s="5"/>
      <c r="H89" s="5"/>
      <c r="I89" s="4"/>
      <c r="J89" s="4"/>
      <c r="K89" s="4"/>
      <c r="U89" s="4"/>
      <c r="X89" s="117"/>
      <c r="Y89" s="117"/>
      <c r="Z89" s="39"/>
      <c r="AA89" s="39"/>
      <c r="AB89" s="39"/>
      <c r="AC89" s="98"/>
      <c r="AD89" s="41"/>
      <c r="AE89" s="41"/>
      <c r="AF89" s="40"/>
      <c r="AG89" s="39"/>
      <c r="AH89" s="39"/>
      <c r="AI89" s="98"/>
      <c r="AJ89" s="41"/>
      <c r="AK89" s="41"/>
      <c r="AL89" s="41"/>
      <c r="AM89" s="39"/>
      <c r="AN89" s="39"/>
      <c r="AO89" s="39"/>
      <c r="AP89" s="41"/>
      <c r="AQ89" s="41"/>
      <c r="AR89" s="4"/>
      <c r="AS89" s="10"/>
      <c r="AT89" s="13"/>
      <c r="AU89" s="17"/>
      <c r="AV89" s="11"/>
      <c r="AW89" s="10"/>
      <c r="AX89" s="10"/>
      <c r="AY89" s="10"/>
      <c r="AZ89" s="10"/>
      <c r="BA89" s="10"/>
      <c r="BB89" s="10"/>
      <c r="BC89" s="10"/>
      <c r="BD89" s="10"/>
      <c r="BE89" s="10"/>
      <c r="BF89" s="10"/>
      <c r="BG89" s="10"/>
      <c r="BH89" s="1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94"/>
      <c r="CP89" s="94"/>
      <c r="CQ89" s="94"/>
      <c r="CR89" s="94"/>
      <c r="CS89" s="94"/>
      <c r="CT89" s="94"/>
      <c r="CU89" s="94"/>
      <c r="CV89" s="94"/>
      <c r="CW89" s="94"/>
      <c r="CX89" s="94"/>
      <c r="CY89" s="94"/>
      <c r="CZ89" s="94"/>
      <c r="DA89" s="94"/>
      <c r="DB89" s="94"/>
      <c r="DC89" s="94"/>
      <c r="DD89" s="94"/>
      <c r="DE89" s="11"/>
      <c r="DF89" s="11"/>
      <c r="DG89" s="11"/>
      <c r="DH89" s="11"/>
      <c r="DI89" s="11"/>
      <c r="DJ89" s="11"/>
      <c r="DK89" s="11"/>
      <c r="DL89" s="11"/>
      <c r="DM89" s="94"/>
      <c r="DN89" s="94"/>
      <c r="DO89" s="94"/>
      <c r="DP89" s="94"/>
      <c r="DQ89" s="94"/>
      <c r="DR89" s="94"/>
      <c r="DS89" s="94"/>
      <c r="DT89" s="94"/>
      <c r="DU89" s="94"/>
      <c r="DV89" s="94"/>
      <c r="DW89" s="94"/>
      <c r="DX89" s="94"/>
      <c r="DY89" s="94"/>
      <c r="DZ89" s="94"/>
      <c r="EA89" s="94"/>
      <c r="EB89" s="94"/>
      <c r="EC89" s="94"/>
      <c r="ED89" s="94"/>
      <c r="EE89" s="94"/>
      <c r="EF89" s="94"/>
      <c r="EG89" s="94"/>
      <c r="EH89" s="94"/>
      <c r="EI89" s="94"/>
      <c r="EJ89" s="94"/>
      <c r="EK89" s="94"/>
      <c r="EL89" s="94"/>
      <c r="EM89" s="94"/>
      <c r="EN89" s="94"/>
      <c r="EO89" s="94"/>
      <c r="EP89" s="94"/>
      <c r="EQ89" s="94"/>
      <c r="ER89" s="94"/>
      <c r="ES89" s="94"/>
      <c r="ET89" s="94"/>
      <c r="EU89" s="94"/>
      <c r="EV89" s="94"/>
      <c r="EW89" s="94"/>
      <c r="EX89" s="94"/>
      <c r="EY89" s="94"/>
      <c r="EZ89" s="94"/>
      <c r="FA89" s="94"/>
      <c r="FB89" s="94"/>
      <c r="FC89" s="94"/>
      <c r="FD89" s="94"/>
      <c r="FE89" s="94"/>
      <c r="FF89" s="94"/>
      <c r="FG89" s="94"/>
      <c r="FH89" s="94"/>
      <c r="FI89" s="94"/>
      <c r="FJ89" s="94"/>
      <c r="FK89" s="94"/>
      <c r="FL89" s="94"/>
      <c r="FM89" s="94"/>
      <c r="FN89" s="94"/>
      <c r="FO89" s="94"/>
      <c r="FP89" s="94"/>
      <c r="FQ89" s="114"/>
      <c r="FR89" s="114"/>
      <c r="FS89" s="114"/>
      <c r="FT89" s="114"/>
      <c r="FU89" s="114"/>
      <c r="FV89" s="114"/>
      <c r="FW89" s="114"/>
      <c r="FX89" s="114"/>
      <c r="GB89" s="16"/>
      <c r="GC89" s="28"/>
      <c r="GE89" s="13"/>
      <c r="GF89" s="13"/>
      <c r="GG89" s="13"/>
      <c r="GI89" s="30"/>
      <c r="GJ89" s="30"/>
      <c r="GK89" s="30"/>
      <c r="IC89" s="27"/>
      <c r="ID89" s="10"/>
      <c r="IE89" s="11"/>
      <c r="IF89" s="10"/>
      <c r="IG89" s="11"/>
      <c r="IH89" s="11"/>
      <c r="II89" s="11"/>
      <c r="IJ89" s="27"/>
      <c r="IK89" s="10"/>
      <c r="IL89" s="11"/>
      <c r="IM89" s="10"/>
      <c r="IN89" s="21"/>
      <c r="IO89" s="10"/>
      <c r="IP89" s="21"/>
      <c r="IQ89" s="27"/>
      <c r="IR89" s="18"/>
      <c r="IS89" s="11"/>
      <c r="IT89" s="21"/>
      <c r="IU89" s="21"/>
      <c r="IV89" s="21"/>
      <c r="IW89" s="21"/>
      <c r="IY89" s="11"/>
      <c r="IZ89" s="23"/>
      <c r="JA89" s="23"/>
      <c r="JB89" s="23"/>
      <c r="JC89" s="23"/>
      <c r="JD89" s="23"/>
      <c r="JE89" s="23"/>
      <c r="JF89" s="23"/>
    </row>
    <row r="90" spans="1:318" ht="13.8" x14ac:dyDescent="0.3">
      <c r="A90" s="5"/>
      <c r="B90" s="16"/>
      <c r="C90" s="5"/>
      <c r="D90" s="5"/>
      <c r="E90" s="5"/>
      <c r="F90" s="5"/>
      <c r="G90" s="5"/>
      <c r="H90" s="4"/>
      <c r="I90" s="5"/>
      <c r="J90" s="4"/>
      <c r="K90" s="4"/>
      <c r="U90" s="4"/>
      <c r="X90" s="117"/>
      <c r="Y90" s="117"/>
      <c r="Z90" s="39"/>
      <c r="AA90" s="39"/>
      <c r="AB90" s="39"/>
      <c r="AC90" s="98"/>
      <c r="AD90" s="41"/>
      <c r="AE90" s="41"/>
      <c r="AF90" s="40"/>
      <c r="AG90" s="39"/>
      <c r="AH90" s="39"/>
      <c r="AI90" s="98"/>
      <c r="AJ90" s="41"/>
      <c r="AK90" s="41"/>
      <c r="AL90" s="41"/>
      <c r="AM90" s="39"/>
      <c r="AN90" s="39"/>
      <c r="AO90" s="39"/>
      <c r="AP90" s="41"/>
      <c r="AQ90" s="41"/>
      <c r="AR90" s="4"/>
      <c r="AS90" s="10"/>
      <c r="AT90" s="13"/>
      <c r="AU90" s="17"/>
      <c r="AV90" s="11"/>
      <c r="AW90" s="10"/>
      <c r="AX90" s="10"/>
      <c r="AY90" s="10"/>
      <c r="AZ90" s="10"/>
      <c r="BA90" s="10"/>
      <c r="BB90" s="10"/>
      <c r="BC90" s="10"/>
      <c r="BD90" s="10"/>
      <c r="BE90" s="10"/>
      <c r="BF90" s="10"/>
      <c r="BG90" s="10"/>
      <c r="BH90" s="1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c r="CG90" s="120"/>
      <c r="CH90" s="120"/>
      <c r="CI90" s="120"/>
      <c r="CJ90" s="120"/>
      <c r="CK90" s="120"/>
      <c r="CL90" s="120"/>
      <c r="CM90" s="120"/>
      <c r="CN90" s="120"/>
      <c r="CO90" s="94"/>
      <c r="CP90" s="94"/>
      <c r="CQ90" s="94"/>
      <c r="CR90" s="94"/>
      <c r="CS90" s="94"/>
      <c r="CT90" s="94"/>
      <c r="CU90" s="94"/>
      <c r="CV90" s="94"/>
      <c r="CW90" s="94"/>
      <c r="CX90" s="94"/>
      <c r="CY90" s="94"/>
      <c r="CZ90" s="94"/>
      <c r="DA90" s="94"/>
      <c r="DB90" s="94"/>
      <c r="DC90" s="94"/>
      <c r="DD90" s="94"/>
      <c r="DE90" s="11"/>
      <c r="DF90" s="11"/>
      <c r="DG90" s="11"/>
      <c r="DH90" s="11"/>
      <c r="DI90" s="11"/>
      <c r="DJ90" s="11"/>
      <c r="DK90" s="11"/>
      <c r="DL90" s="11"/>
      <c r="DM90" s="94"/>
      <c r="DN90" s="94"/>
      <c r="DO90" s="94"/>
      <c r="DP90" s="94"/>
      <c r="DQ90" s="94"/>
      <c r="DR90" s="94"/>
      <c r="DS90" s="94"/>
      <c r="DT90" s="94"/>
      <c r="DU90" s="94"/>
      <c r="DV90" s="94"/>
      <c r="DW90" s="94"/>
      <c r="DX90" s="94"/>
      <c r="DY90" s="94"/>
      <c r="DZ90" s="94"/>
      <c r="EA90" s="94"/>
      <c r="EB90" s="94"/>
      <c r="EC90" s="94"/>
      <c r="ED90" s="94"/>
      <c r="EE90" s="94"/>
      <c r="EF90" s="94"/>
      <c r="EG90" s="94"/>
      <c r="EH90" s="94"/>
      <c r="EI90" s="94"/>
      <c r="EJ90" s="94"/>
      <c r="EK90" s="94"/>
      <c r="EL90" s="94"/>
      <c r="EM90" s="94"/>
      <c r="EN90" s="94"/>
      <c r="EO90" s="94"/>
      <c r="EP90" s="94"/>
      <c r="EQ90" s="94"/>
      <c r="ER90" s="94"/>
      <c r="ES90" s="94"/>
      <c r="ET90" s="94"/>
      <c r="EU90" s="94"/>
      <c r="EV90" s="94"/>
      <c r="EW90" s="94"/>
      <c r="EX90" s="94"/>
      <c r="EY90" s="94"/>
      <c r="EZ90" s="94"/>
      <c r="FA90" s="94"/>
      <c r="FB90" s="94"/>
      <c r="FC90" s="94"/>
      <c r="FD90" s="94"/>
      <c r="FE90" s="94"/>
      <c r="FF90" s="94"/>
      <c r="FG90" s="94"/>
      <c r="FH90" s="94"/>
      <c r="FI90" s="94"/>
      <c r="FJ90" s="94"/>
      <c r="FK90" s="94"/>
      <c r="FL90" s="94"/>
      <c r="FM90" s="94"/>
      <c r="FN90" s="94"/>
      <c r="FO90" s="94"/>
      <c r="FP90" s="94"/>
      <c r="FQ90" s="114"/>
      <c r="FR90" s="114"/>
      <c r="FS90" s="114"/>
      <c r="FT90" s="114"/>
      <c r="FU90" s="114"/>
      <c r="FV90" s="114"/>
      <c r="FW90" s="114"/>
      <c r="FX90" s="114"/>
      <c r="GB90" s="16"/>
      <c r="GC90" s="28"/>
      <c r="GE90" s="13"/>
      <c r="GF90" s="13"/>
      <c r="GG90" s="13"/>
      <c r="GI90" s="30"/>
      <c r="GJ90" s="30"/>
      <c r="GK90" s="30"/>
      <c r="IC90" s="27"/>
      <c r="ID90" s="10"/>
      <c r="IE90" s="11"/>
      <c r="IF90" s="10"/>
      <c r="IG90" s="11"/>
      <c r="IH90" s="11"/>
      <c r="II90" s="11"/>
      <c r="IJ90" s="27"/>
      <c r="IK90" s="10"/>
      <c r="IL90" s="11"/>
      <c r="IM90" s="20"/>
      <c r="IN90" s="21"/>
      <c r="IO90" s="10"/>
      <c r="IP90" s="21"/>
      <c r="IQ90" s="27"/>
      <c r="IR90" s="18"/>
      <c r="IS90" s="11"/>
      <c r="IT90" s="21"/>
      <c r="IU90" s="21"/>
      <c r="IV90" s="21"/>
      <c r="IW90" s="21"/>
      <c r="IX90" s="27"/>
      <c r="IY90" s="11"/>
      <c r="IZ90" s="23"/>
      <c r="JA90" s="23"/>
      <c r="JB90" s="23"/>
      <c r="JC90" s="23"/>
      <c r="JD90" s="23"/>
      <c r="JE90" s="23"/>
      <c r="JF90" s="23"/>
    </row>
    <row r="91" spans="1:318" ht="13.8" x14ac:dyDescent="0.3">
      <c r="A91" s="4"/>
      <c r="B91" s="38"/>
      <c r="C91" s="5"/>
      <c r="D91" s="5"/>
      <c r="E91" s="92"/>
      <c r="F91" s="5"/>
      <c r="G91" s="4"/>
      <c r="H91" s="35"/>
      <c r="I91" s="5"/>
      <c r="J91" s="4"/>
      <c r="K91" s="4"/>
      <c r="U91" s="4"/>
      <c r="X91" s="117"/>
      <c r="Y91" s="117"/>
      <c r="Z91" s="39"/>
      <c r="AA91" s="39"/>
      <c r="AB91" s="39"/>
      <c r="AC91" s="98"/>
      <c r="AD91" s="41"/>
      <c r="AE91" s="41"/>
      <c r="AF91" s="40"/>
      <c r="AG91" s="39"/>
      <c r="AH91" s="39"/>
      <c r="AI91" s="98"/>
      <c r="AJ91" s="41"/>
      <c r="AK91" s="41"/>
      <c r="AL91" s="41"/>
      <c r="AM91" s="39"/>
      <c r="AN91" s="39"/>
      <c r="AO91" s="39"/>
      <c r="AP91" s="41"/>
      <c r="AQ91" s="41"/>
      <c r="AR91" s="4"/>
      <c r="AS91" s="10"/>
      <c r="AT91" s="13"/>
      <c r="AU91" s="17"/>
      <c r="AV91" s="11"/>
      <c r="AW91" s="10"/>
      <c r="AX91" s="10"/>
      <c r="AY91" s="10"/>
      <c r="AZ91" s="10"/>
      <c r="BA91" s="10"/>
      <c r="BB91" s="10"/>
      <c r="BC91" s="10"/>
      <c r="BD91" s="10"/>
      <c r="BE91" s="10"/>
      <c r="BF91" s="10"/>
      <c r="BG91" s="10"/>
      <c r="BH91" s="1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94"/>
      <c r="CP91" s="94"/>
      <c r="CQ91" s="94"/>
      <c r="CR91" s="94"/>
      <c r="CS91" s="94"/>
      <c r="CT91" s="94"/>
      <c r="CU91" s="94"/>
      <c r="CV91" s="94"/>
      <c r="CW91" s="94"/>
      <c r="CX91" s="94"/>
      <c r="CY91" s="94"/>
      <c r="CZ91" s="94"/>
      <c r="DA91" s="94"/>
      <c r="DB91" s="94"/>
      <c r="DC91" s="94"/>
      <c r="DD91" s="94"/>
      <c r="DE91" s="11"/>
      <c r="DF91" s="11"/>
      <c r="DG91" s="11"/>
      <c r="DH91" s="11"/>
      <c r="DI91" s="11"/>
      <c r="DJ91" s="11"/>
      <c r="DK91" s="11"/>
      <c r="DL91" s="11"/>
      <c r="DM91" s="94"/>
      <c r="DN91" s="94"/>
      <c r="DO91" s="94"/>
      <c r="DP91" s="94"/>
      <c r="DQ91" s="94"/>
      <c r="DR91" s="94"/>
      <c r="DS91" s="94"/>
      <c r="DT91" s="94"/>
      <c r="DU91" s="94"/>
      <c r="DV91" s="94"/>
      <c r="DW91" s="94"/>
      <c r="DX91" s="94"/>
      <c r="DY91" s="94"/>
      <c r="DZ91" s="94"/>
      <c r="EA91" s="94"/>
      <c r="EB91" s="94"/>
      <c r="EC91" s="94"/>
      <c r="ED91" s="94"/>
      <c r="EE91" s="94"/>
      <c r="EF91" s="94"/>
      <c r="EG91" s="94"/>
      <c r="EH91" s="94"/>
      <c r="EI91" s="94"/>
      <c r="EJ91" s="94"/>
      <c r="EK91" s="94"/>
      <c r="EL91" s="94"/>
      <c r="EM91" s="94"/>
      <c r="EN91" s="94"/>
      <c r="EO91" s="94"/>
      <c r="EP91" s="94"/>
      <c r="EQ91" s="94"/>
      <c r="ER91" s="94"/>
      <c r="ES91" s="94"/>
      <c r="ET91" s="94"/>
      <c r="EU91" s="94"/>
      <c r="EV91" s="94"/>
      <c r="EW91" s="94"/>
      <c r="EX91" s="94"/>
      <c r="EY91" s="94"/>
      <c r="EZ91" s="94"/>
      <c r="FA91" s="94"/>
      <c r="FB91" s="94"/>
      <c r="FC91" s="94"/>
      <c r="FD91" s="94"/>
      <c r="FE91" s="94"/>
      <c r="FF91" s="94"/>
      <c r="FG91" s="94"/>
      <c r="FH91" s="94"/>
      <c r="FI91" s="94"/>
      <c r="FJ91" s="94"/>
      <c r="FK91" s="94"/>
      <c r="FL91" s="94"/>
      <c r="FM91" s="94"/>
      <c r="FN91" s="94"/>
      <c r="FO91" s="94"/>
      <c r="FP91" s="94"/>
      <c r="FQ91" s="114"/>
      <c r="FR91" s="114"/>
      <c r="FS91" s="114"/>
      <c r="FT91" s="114"/>
      <c r="FU91" s="114"/>
      <c r="FV91" s="114"/>
      <c r="FW91" s="114"/>
      <c r="FX91" s="114"/>
      <c r="GB91" s="16"/>
      <c r="GC91" s="28"/>
      <c r="GE91" s="13"/>
      <c r="GF91" s="13"/>
      <c r="GG91" s="13"/>
      <c r="GI91" s="30"/>
      <c r="GJ91" s="30"/>
      <c r="GK91" s="30"/>
      <c r="IC91" s="27"/>
      <c r="ID91" s="11"/>
      <c r="IE91" s="11"/>
      <c r="IF91" s="11"/>
      <c r="IG91" s="11"/>
      <c r="IH91" s="11"/>
      <c r="II91" s="11"/>
      <c r="IJ91" s="27"/>
      <c r="IK91" s="18"/>
      <c r="IL91" s="11"/>
      <c r="IM91" s="10"/>
      <c r="IN91" s="21"/>
      <c r="IO91" s="11"/>
      <c r="IP91" s="21"/>
      <c r="IQ91" s="27"/>
      <c r="IR91" s="18"/>
      <c r="IS91" s="11"/>
      <c r="IT91" s="18"/>
      <c r="IU91" s="21"/>
      <c r="IV91" s="18"/>
      <c r="IW91" s="21"/>
      <c r="IY91" s="11"/>
      <c r="IZ91" s="23"/>
      <c r="JA91" s="23"/>
      <c r="JB91" s="23"/>
      <c r="JC91" s="23"/>
      <c r="JD91" s="23"/>
      <c r="JE91" s="23"/>
      <c r="JF91" s="23"/>
    </row>
    <row r="92" spans="1:318" ht="13.8" x14ac:dyDescent="0.3">
      <c r="A92" s="91"/>
      <c r="B92" s="16"/>
      <c r="C92" s="4"/>
      <c r="D92" s="4"/>
      <c r="E92" s="4"/>
      <c r="F92" s="38"/>
      <c r="G92" s="38"/>
      <c r="H92" s="5"/>
      <c r="I92" s="5"/>
      <c r="J92" s="4"/>
      <c r="K92" s="4"/>
      <c r="U92" s="4"/>
      <c r="X92" s="117"/>
      <c r="Y92" s="117"/>
      <c r="Z92" s="39"/>
      <c r="AA92" s="39"/>
      <c r="AB92" s="39"/>
      <c r="AC92" s="98"/>
      <c r="AD92" s="41"/>
      <c r="AE92" s="41"/>
      <c r="AF92" s="40"/>
      <c r="AG92" s="39"/>
      <c r="AH92" s="39"/>
      <c r="AI92" s="98"/>
      <c r="AJ92" s="41"/>
      <c r="AK92" s="41"/>
      <c r="AL92" s="41"/>
      <c r="AM92" s="39"/>
      <c r="AN92" s="39"/>
      <c r="AO92" s="39"/>
      <c r="AP92" s="41"/>
      <c r="AQ92" s="41"/>
      <c r="AR92" s="4"/>
      <c r="AS92" s="10"/>
      <c r="AT92" s="13"/>
      <c r="AU92" s="17"/>
      <c r="AV92" s="11"/>
      <c r="AW92" s="10"/>
      <c r="AX92" s="10"/>
      <c r="AY92" s="10"/>
      <c r="AZ92" s="10"/>
      <c r="BA92" s="10"/>
      <c r="BB92" s="10"/>
      <c r="BC92" s="10"/>
      <c r="BD92" s="10"/>
      <c r="BE92" s="10"/>
      <c r="BF92" s="10"/>
      <c r="BG92" s="10"/>
      <c r="BH92" s="1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c r="CG92" s="120"/>
      <c r="CH92" s="120"/>
      <c r="CI92" s="120"/>
      <c r="CJ92" s="120"/>
      <c r="CK92" s="120"/>
      <c r="CL92" s="120"/>
      <c r="CM92" s="120"/>
      <c r="CN92" s="120"/>
      <c r="CO92" s="94"/>
      <c r="CP92" s="94"/>
      <c r="CQ92" s="94"/>
      <c r="CR92" s="94"/>
      <c r="CS92" s="94"/>
      <c r="CT92" s="94"/>
      <c r="CU92" s="94"/>
      <c r="CV92" s="94"/>
      <c r="CW92" s="94"/>
      <c r="CX92" s="94"/>
      <c r="CY92" s="94"/>
      <c r="CZ92" s="94"/>
      <c r="DA92" s="94"/>
      <c r="DB92" s="94"/>
      <c r="DC92" s="94"/>
      <c r="DD92" s="94"/>
      <c r="DE92" s="11"/>
      <c r="DF92" s="11"/>
      <c r="DG92" s="11"/>
      <c r="DH92" s="11"/>
      <c r="DI92" s="11"/>
      <c r="DJ92" s="11"/>
      <c r="DK92" s="11"/>
      <c r="DL92" s="11"/>
      <c r="DM92" s="94"/>
      <c r="DN92" s="94"/>
      <c r="DO92" s="94"/>
      <c r="DP92" s="94"/>
      <c r="DQ92" s="94"/>
      <c r="DR92" s="94"/>
      <c r="DS92" s="94"/>
      <c r="DT92" s="94"/>
      <c r="DU92" s="94"/>
      <c r="DV92" s="94"/>
      <c r="DW92" s="94"/>
      <c r="DX92" s="94"/>
      <c r="DY92" s="94"/>
      <c r="DZ92" s="94"/>
      <c r="EA92" s="94"/>
      <c r="EB92" s="94"/>
      <c r="EC92" s="94"/>
      <c r="ED92" s="94"/>
      <c r="EE92" s="94"/>
      <c r="EF92" s="94"/>
      <c r="EG92" s="94"/>
      <c r="EH92" s="94"/>
      <c r="EI92" s="94"/>
      <c r="EJ92" s="94"/>
      <c r="EK92" s="94"/>
      <c r="EL92" s="94"/>
      <c r="EM92" s="94"/>
      <c r="EN92" s="94"/>
      <c r="EO92" s="94"/>
      <c r="EP92" s="94"/>
      <c r="EQ92" s="94"/>
      <c r="ER92" s="94"/>
      <c r="ES92" s="94"/>
      <c r="ET92" s="94"/>
      <c r="EU92" s="94"/>
      <c r="EV92" s="94"/>
      <c r="EW92" s="94"/>
      <c r="EX92" s="94"/>
      <c r="EY92" s="94"/>
      <c r="EZ92" s="94"/>
      <c r="FA92" s="94"/>
      <c r="FB92" s="94"/>
      <c r="FC92" s="94"/>
      <c r="FD92" s="94"/>
      <c r="FE92" s="94"/>
      <c r="FF92" s="94"/>
      <c r="FG92" s="94"/>
      <c r="FH92" s="94"/>
      <c r="FI92" s="94"/>
      <c r="FJ92" s="94"/>
      <c r="FK92" s="94"/>
      <c r="FL92" s="94"/>
      <c r="FM92" s="94"/>
      <c r="FN92" s="94"/>
      <c r="FO92" s="94"/>
      <c r="FP92" s="94"/>
      <c r="FQ92" s="114"/>
      <c r="FR92" s="114"/>
      <c r="FS92" s="114"/>
      <c r="FT92" s="114"/>
      <c r="FU92" s="114"/>
      <c r="FV92" s="114"/>
      <c r="FW92" s="114"/>
      <c r="FX92" s="114"/>
      <c r="GB92" s="16"/>
      <c r="GC92" s="28"/>
      <c r="GE92" s="13"/>
      <c r="GF92" s="13"/>
      <c r="GG92" s="13"/>
      <c r="GI92" s="30"/>
      <c r="GJ92" s="30"/>
      <c r="GK92" s="30"/>
      <c r="IC92" s="27"/>
      <c r="ID92" s="11"/>
      <c r="IE92" s="11"/>
      <c r="IF92" s="11"/>
      <c r="IG92" s="11"/>
      <c r="IH92" s="11"/>
      <c r="II92" s="11"/>
      <c r="IJ92" s="27"/>
      <c r="IK92" s="18"/>
      <c r="IL92" s="11"/>
      <c r="IM92" s="10"/>
      <c r="IN92" s="21"/>
      <c r="IO92" s="11"/>
      <c r="IP92" s="21"/>
      <c r="IQ92" s="27"/>
      <c r="IR92" s="18"/>
      <c r="IS92" s="11"/>
      <c r="IT92" s="18"/>
      <c r="IU92" s="21"/>
      <c r="IV92" s="18"/>
      <c r="IW92" s="21"/>
      <c r="IY92" s="11"/>
      <c r="IZ92" s="23"/>
      <c r="JA92" s="23"/>
      <c r="JB92" s="23"/>
      <c r="JC92" s="23"/>
      <c r="JD92" s="23"/>
      <c r="JE92" s="23"/>
      <c r="JF92" s="23"/>
    </row>
    <row r="93" spans="1:318" ht="13.8" x14ac:dyDescent="0.3">
      <c r="A93" s="91"/>
      <c r="B93" s="5"/>
      <c r="C93" s="5"/>
      <c r="D93" s="5"/>
      <c r="E93" s="5"/>
      <c r="F93" s="5"/>
      <c r="G93" s="5"/>
      <c r="H93" s="5"/>
      <c r="I93" s="4"/>
      <c r="J93" s="4"/>
      <c r="K93" s="4"/>
      <c r="U93" s="4"/>
      <c r="ET93" s="16"/>
      <c r="EU93" s="28"/>
      <c r="EW93" s="13"/>
      <c r="EX93" s="13"/>
      <c r="EY93" s="13"/>
      <c r="EZ93" s="13"/>
      <c r="FA93" s="13"/>
      <c r="FB93" s="13"/>
      <c r="FD93" s="29"/>
      <c r="FI93" s="17"/>
      <c r="FJ93" s="17"/>
      <c r="FK93" s="17"/>
      <c r="FL93" s="17"/>
      <c r="FM93" s="17"/>
      <c r="FN93" s="17"/>
      <c r="FO93" s="17"/>
      <c r="FP93" s="17"/>
      <c r="FQ93" s="17"/>
      <c r="FU93" s="16"/>
      <c r="FW93" s="123"/>
      <c r="FX93" s="123"/>
      <c r="FY93" s="123"/>
      <c r="FZ93" s="123"/>
      <c r="GB93" s="16"/>
      <c r="GC93" s="28"/>
      <c r="GE93" s="13"/>
      <c r="GF93" s="13"/>
      <c r="GG93" s="13"/>
      <c r="GI93" s="30"/>
      <c r="GJ93" s="30"/>
      <c r="GK93" s="30"/>
      <c r="IC93" s="27"/>
      <c r="ID93" s="10"/>
      <c r="IE93" s="11"/>
      <c r="IF93" s="10"/>
      <c r="IG93" s="11"/>
      <c r="IH93" s="11"/>
      <c r="II93" s="11"/>
      <c r="IJ93" s="27"/>
      <c r="IK93" s="10"/>
      <c r="IL93" s="11"/>
      <c r="IM93" s="10"/>
      <c r="IN93" s="21"/>
      <c r="IO93" s="10"/>
      <c r="IP93" s="21"/>
      <c r="IQ93" s="27"/>
      <c r="IR93" s="18"/>
      <c r="IS93" s="11"/>
      <c r="IT93" s="21"/>
      <c r="IU93" s="21"/>
      <c r="IV93" s="21"/>
      <c r="IW93" s="21"/>
      <c r="IY93" s="11"/>
      <c r="IZ93" s="23"/>
      <c r="JA93" s="23"/>
      <c r="JB93" s="23"/>
      <c r="JC93" s="23"/>
      <c r="JD93" s="23"/>
      <c r="JE93" s="23"/>
      <c r="JF93" s="23"/>
    </row>
    <row r="94" spans="1:318" ht="13.8" x14ac:dyDescent="0.3">
      <c r="A94" s="38"/>
      <c r="B94" s="8"/>
      <c r="C94" s="5"/>
      <c r="D94" s="5"/>
      <c r="E94" s="5"/>
      <c r="F94" s="5"/>
      <c r="G94" s="8"/>
      <c r="H94" s="5"/>
      <c r="I94" s="37"/>
      <c r="J94" s="32"/>
      <c r="K94" s="14"/>
      <c r="U94" s="4"/>
      <c r="ET94" s="16"/>
      <c r="EU94" s="28"/>
      <c r="EW94" s="13"/>
      <c r="EX94" s="13"/>
      <c r="EY94" s="13"/>
      <c r="EZ94" s="13"/>
      <c r="FA94" s="13"/>
      <c r="FB94" s="13"/>
      <c r="FD94" s="29"/>
      <c r="FI94" s="17"/>
      <c r="FJ94" s="17"/>
      <c r="FK94" s="17"/>
      <c r="FL94" s="17"/>
      <c r="FM94" s="17"/>
      <c r="FN94" s="17"/>
      <c r="FO94" s="17"/>
      <c r="FP94" s="17"/>
      <c r="FQ94" s="17"/>
      <c r="FU94" s="16"/>
      <c r="FW94" s="123"/>
      <c r="FX94" s="123"/>
      <c r="FY94" s="123"/>
      <c r="FZ94" s="123"/>
      <c r="GB94" s="16"/>
      <c r="GC94" s="28"/>
      <c r="GE94" s="13"/>
      <c r="GF94" s="13"/>
      <c r="GG94" s="13"/>
      <c r="GI94" s="30"/>
      <c r="GJ94" s="30"/>
      <c r="GK94" s="30"/>
      <c r="IC94" s="27"/>
      <c r="ID94" s="10"/>
      <c r="IE94" s="11"/>
      <c r="IF94" s="10"/>
      <c r="IG94" s="11"/>
      <c r="IH94" s="11"/>
      <c r="II94" s="11"/>
      <c r="IJ94" s="27"/>
      <c r="IK94" s="10"/>
      <c r="IL94" s="11"/>
      <c r="IM94" s="20"/>
      <c r="IN94" s="21"/>
      <c r="IO94" s="10"/>
      <c r="IP94" s="21"/>
      <c r="IQ94" s="27"/>
      <c r="IR94" s="18"/>
      <c r="IS94" s="11"/>
      <c r="IT94" s="21"/>
      <c r="IU94" s="21"/>
      <c r="IV94" s="21"/>
      <c r="IW94" s="21"/>
      <c r="IX94" s="27"/>
      <c r="IY94" s="11"/>
      <c r="IZ94" s="23"/>
      <c r="JA94" s="23"/>
      <c r="JB94" s="23"/>
      <c r="JC94" s="23"/>
      <c r="JD94" s="23"/>
      <c r="JE94" s="23"/>
      <c r="JF94" s="23"/>
    </row>
    <row r="95" spans="1:318" ht="13.8" x14ac:dyDescent="0.3">
      <c r="A95" s="5"/>
      <c r="B95" s="16"/>
      <c r="C95" s="5"/>
      <c r="D95" s="5"/>
      <c r="E95" s="5"/>
      <c r="F95" s="5"/>
      <c r="G95" s="16"/>
      <c r="H95" s="5"/>
      <c r="I95" s="5"/>
      <c r="J95" s="32"/>
      <c r="K95" s="32"/>
      <c r="U95" s="4"/>
      <c r="ET95" s="16"/>
      <c r="EU95" s="28"/>
      <c r="EW95" s="13"/>
      <c r="EX95" s="13"/>
      <c r="EY95" s="13"/>
      <c r="EZ95" s="13"/>
      <c r="FA95" s="13"/>
      <c r="FB95" s="13"/>
      <c r="FD95" s="29"/>
      <c r="FI95" s="17"/>
      <c r="FJ95" s="17"/>
      <c r="FK95" s="17"/>
      <c r="FL95" s="17"/>
      <c r="FM95" s="17"/>
      <c r="FN95" s="17"/>
      <c r="FO95" s="17"/>
      <c r="FP95" s="17"/>
      <c r="FQ95" s="17"/>
      <c r="FU95" s="16"/>
      <c r="FW95" s="123"/>
      <c r="FX95" s="123"/>
      <c r="FY95" s="123"/>
      <c r="FZ95" s="123"/>
      <c r="GB95" s="16"/>
      <c r="GC95" s="28"/>
      <c r="GE95" s="13"/>
      <c r="GF95" s="13"/>
      <c r="GG95" s="13"/>
      <c r="GI95" s="30"/>
      <c r="GJ95" s="30"/>
      <c r="GK95" s="30"/>
      <c r="IC95" s="27"/>
      <c r="ID95" s="10"/>
      <c r="IE95" s="11"/>
      <c r="IF95" s="10"/>
      <c r="IG95" s="11"/>
      <c r="IH95" s="11"/>
      <c r="II95" s="11"/>
      <c r="IJ95" s="27"/>
      <c r="IK95" s="10"/>
      <c r="IL95" s="11"/>
      <c r="IM95" s="20"/>
      <c r="IN95" s="21"/>
      <c r="IO95" s="10"/>
      <c r="IP95" s="21"/>
      <c r="IQ95" s="27"/>
      <c r="IR95" s="18"/>
      <c r="IS95" s="11"/>
      <c r="IT95" s="21"/>
      <c r="IU95" s="21"/>
      <c r="IV95" s="21"/>
      <c r="IW95" s="21"/>
      <c r="IX95" s="27"/>
      <c r="IY95" s="11"/>
      <c r="IZ95" s="23"/>
      <c r="JA95" s="23"/>
      <c r="JB95" s="23"/>
      <c r="JC95" s="23"/>
      <c r="JD95" s="23"/>
      <c r="JE95" s="23"/>
      <c r="JF95" s="23"/>
    </row>
    <row r="96" spans="1:318" ht="13.8" x14ac:dyDescent="0.3">
      <c r="A96" s="5"/>
      <c r="B96" s="38"/>
      <c r="C96" s="5"/>
      <c r="D96" s="5"/>
      <c r="E96" s="5"/>
      <c r="F96" s="5"/>
      <c r="G96" s="38"/>
      <c r="H96" s="5"/>
      <c r="I96" s="5"/>
      <c r="J96" s="4"/>
      <c r="K96" s="4"/>
      <c r="U96" s="4"/>
      <c r="ET96" s="16"/>
      <c r="EU96" s="28"/>
      <c r="EW96" s="13"/>
      <c r="EX96" s="13"/>
      <c r="EY96" s="13"/>
      <c r="EZ96" s="13"/>
      <c r="FA96" s="13"/>
      <c r="FB96" s="13"/>
      <c r="FD96" s="29"/>
      <c r="FI96" s="17"/>
      <c r="FJ96" s="17"/>
      <c r="FK96" s="17"/>
      <c r="FL96" s="17"/>
      <c r="FM96" s="17"/>
      <c r="FN96" s="17"/>
      <c r="FO96" s="17"/>
      <c r="FP96" s="17"/>
      <c r="FQ96" s="17"/>
      <c r="FU96" s="16"/>
      <c r="FW96" s="123"/>
      <c r="FX96" s="123"/>
      <c r="FY96" s="123"/>
      <c r="FZ96" s="123"/>
      <c r="GB96" s="16"/>
      <c r="GC96" s="28"/>
      <c r="GE96" s="13"/>
      <c r="GF96" s="13"/>
      <c r="GG96" s="13"/>
      <c r="GI96" s="30"/>
      <c r="GJ96" s="30"/>
      <c r="GK96" s="30"/>
      <c r="GL96" s="26"/>
      <c r="GM96" s="26"/>
      <c r="GN96" s="26"/>
      <c r="GO96" s="26"/>
      <c r="GP96" s="26"/>
      <c r="GQ96" s="26"/>
      <c r="GR96" s="26"/>
      <c r="GS96" s="26"/>
      <c r="GT96" s="26"/>
      <c r="GU96" s="26"/>
      <c r="GV96" s="26"/>
      <c r="GW96" s="26"/>
      <c r="GX96" s="26"/>
      <c r="GY96" s="26"/>
      <c r="GZ96" s="26"/>
      <c r="HA96" s="26"/>
      <c r="HB96" s="26"/>
      <c r="HC96" s="26"/>
      <c r="HD96" s="26"/>
      <c r="HE96" s="26"/>
      <c r="HF96" s="26"/>
      <c r="HG96" s="26"/>
      <c r="HH96" s="26"/>
      <c r="HI96" s="26"/>
      <c r="HJ96" s="26"/>
      <c r="HK96" s="26"/>
      <c r="HL96" s="26"/>
      <c r="HM96" s="26"/>
      <c r="HN96" s="26"/>
      <c r="HO96" s="26"/>
      <c r="HP96" s="26"/>
      <c r="HQ96" s="26"/>
      <c r="HR96" s="26"/>
      <c r="HS96" s="26"/>
      <c r="HT96" s="26"/>
      <c r="HU96" s="26"/>
      <c r="HV96" s="26"/>
      <c r="HW96" s="26"/>
      <c r="HX96" s="26"/>
      <c r="HY96" s="26"/>
      <c r="HZ96" s="26"/>
      <c r="IA96" s="26"/>
      <c r="IB96" s="26"/>
      <c r="IC96" s="27"/>
      <c r="ID96" s="11"/>
      <c r="IE96" s="11"/>
      <c r="IF96" s="11"/>
      <c r="IG96" s="11"/>
      <c r="IH96" s="11"/>
      <c r="II96" s="11"/>
      <c r="IJ96" s="27"/>
      <c r="IK96" s="18"/>
      <c r="IL96" s="11"/>
      <c r="IM96" s="10"/>
      <c r="IN96" s="21"/>
      <c r="IO96" s="11"/>
      <c r="IP96" s="21"/>
      <c r="IQ96" s="27"/>
      <c r="IR96" s="18"/>
      <c r="IS96" s="11"/>
      <c r="IT96" s="18"/>
      <c r="IU96" s="21"/>
      <c r="IV96" s="18"/>
      <c r="IW96" s="21"/>
      <c r="IY96" s="11"/>
      <c r="IZ96" s="23"/>
      <c r="JA96" s="23"/>
      <c r="JB96" s="23"/>
      <c r="JC96" s="23"/>
      <c r="JD96" s="23"/>
      <c r="JE96" s="23"/>
      <c r="JF96" s="23"/>
      <c r="JG96" s="26"/>
      <c r="JH96" s="26"/>
      <c r="JI96" s="26"/>
      <c r="JJ96" s="26"/>
      <c r="JK96" s="26"/>
      <c r="JL96" s="26"/>
      <c r="JM96" s="26"/>
      <c r="JN96" s="26"/>
      <c r="JO96" s="26"/>
      <c r="JP96" s="26"/>
      <c r="JQ96" s="26"/>
      <c r="JR96" s="26"/>
      <c r="JS96" s="26"/>
      <c r="JT96" s="26"/>
      <c r="JU96" s="26"/>
      <c r="JV96" s="26"/>
      <c r="JW96" s="26"/>
      <c r="JX96" s="26"/>
      <c r="JY96" s="26"/>
      <c r="KT96" s="26"/>
      <c r="KU96" s="26"/>
      <c r="KV96" s="26"/>
      <c r="KW96" s="26"/>
      <c r="KX96" s="26"/>
      <c r="KY96" s="26"/>
      <c r="LB96" s="26"/>
      <c r="LC96" s="26"/>
      <c r="LD96" s="26"/>
      <c r="LE96" s="26"/>
      <c r="LF96" s="122"/>
    </row>
    <row r="97" spans="1:317" ht="13.8" x14ac:dyDescent="0.3">
      <c r="A97" s="12"/>
      <c r="B97" s="16"/>
      <c r="C97" s="89"/>
      <c r="D97" s="4"/>
      <c r="E97" s="12"/>
      <c r="F97" s="27"/>
      <c r="G97" s="38"/>
      <c r="H97" s="21"/>
      <c r="I97" s="4"/>
      <c r="J97" s="27"/>
      <c r="K97" s="33"/>
      <c r="U97" s="4"/>
      <c r="X97" s="46"/>
      <c r="Y97" s="46"/>
      <c r="Z97" s="46"/>
      <c r="AA97" s="46"/>
      <c r="AB97" s="46"/>
      <c r="AC97" s="46"/>
      <c r="AD97" s="46"/>
      <c r="AE97" s="46"/>
      <c r="AF97" s="46"/>
      <c r="AG97" s="46"/>
      <c r="AH97" s="46"/>
      <c r="AI97" s="46"/>
      <c r="AJ97" s="46"/>
      <c r="AK97" s="46"/>
      <c r="AL97" s="46"/>
      <c r="AM97" s="46"/>
      <c r="AN97" s="46"/>
      <c r="AO97" s="46"/>
      <c r="AP97" s="46"/>
      <c r="AQ97" s="46"/>
      <c r="AR97" s="46"/>
      <c r="AS97" s="46"/>
      <c r="AT97" s="59"/>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46"/>
      <c r="DT97" s="46"/>
      <c r="DU97" s="46"/>
      <c r="DV97" s="46"/>
      <c r="DW97" s="46"/>
      <c r="DX97" s="46"/>
      <c r="DY97" s="46"/>
      <c r="DZ97" s="46"/>
      <c r="EA97" s="46"/>
      <c r="EB97" s="46"/>
      <c r="EC97" s="46"/>
      <c r="ED97" s="46"/>
      <c r="EE97" s="46"/>
      <c r="EF97" s="46"/>
      <c r="EG97" s="46"/>
      <c r="EH97" s="46"/>
      <c r="EI97" s="46"/>
      <c r="EJ97" s="46"/>
      <c r="EK97" s="46"/>
      <c r="EL97" s="46"/>
      <c r="EM97" s="46"/>
      <c r="EN97" s="46"/>
      <c r="EO97" s="46"/>
      <c r="EP97" s="46"/>
      <c r="EQ97" s="46"/>
      <c r="ER97" s="46"/>
      <c r="ES97" s="46"/>
      <c r="ET97" s="46"/>
      <c r="EU97" s="46"/>
      <c r="EV97" s="46"/>
      <c r="EW97" s="46"/>
      <c r="EX97" s="46"/>
      <c r="EY97" s="46"/>
      <c r="EZ97" s="46"/>
      <c r="FA97" s="46"/>
      <c r="FB97" s="46"/>
      <c r="FC97" s="46"/>
      <c r="FD97" s="46"/>
      <c r="FE97" s="46"/>
      <c r="FF97" s="46"/>
      <c r="FG97" s="46"/>
      <c r="FH97" s="46"/>
      <c r="FI97" s="46"/>
      <c r="FJ97" s="46"/>
      <c r="FK97" s="46"/>
      <c r="FL97" s="46"/>
      <c r="FM97" s="46"/>
      <c r="FN97" s="46"/>
      <c r="FO97" s="46"/>
      <c r="FP97" s="46"/>
      <c r="FQ97" s="46"/>
      <c r="FR97" s="46"/>
      <c r="FS97" s="46"/>
      <c r="FT97" s="46"/>
      <c r="FU97" s="46"/>
      <c r="FW97" s="124"/>
      <c r="FX97" s="124"/>
      <c r="FY97" s="124"/>
      <c r="FZ97" s="124"/>
      <c r="GB97" s="16"/>
      <c r="GC97" s="28"/>
      <c r="GE97" s="13"/>
      <c r="GF97" s="13"/>
      <c r="GG97" s="13"/>
      <c r="GI97" s="30"/>
      <c r="GJ97" s="30"/>
      <c r="GK97" s="30"/>
      <c r="IC97" s="27"/>
      <c r="ID97" s="10"/>
      <c r="IE97" s="11"/>
      <c r="IF97" s="10"/>
      <c r="IG97" s="11"/>
      <c r="IH97" s="11"/>
      <c r="II97" s="11"/>
      <c r="IJ97" s="27"/>
      <c r="IK97" s="10"/>
      <c r="IL97" s="11"/>
      <c r="IM97" s="10"/>
      <c r="IN97" s="21"/>
      <c r="IO97" s="10"/>
      <c r="IP97" s="21"/>
      <c r="IQ97" s="27"/>
      <c r="IR97" s="18"/>
      <c r="IS97" s="11"/>
      <c r="IT97" s="21"/>
      <c r="IU97" s="21"/>
      <c r="IV97" s="21"/>
      <c r="IW97" s="21"/>
      <c r="IY97" s="11"/>
      <c r="IZ97" s="23"/>
      <c r="JA97" s="23"/>
      <c r="JB97" s="23"/>
      <c r="JC97" s="23"/>
      <c r="JD97" s="23"/>
      <c r="JE97" s="23"/>
      <c r="JF97" s="23"/>
    </row>
    <row r="98" spans="1:317" ht="13.8" x14ac:dyDescent="0.3">
      <c r="A98" s="16"/>
      <c r="B98" s="27"/>
      <c r="C98" s="33"/>
      <c r="D98" s="4"/>
      <c r="E98" s="16"/>
      <c r="F98" s="27"/>
      <c r="G98" s="33"/>
      <c r="H98" s="4"/>
      <c r="I98" s="16"/>
      <c r="J98" s="27"/>
      <c r="K98" s="33"/>
      <c r="X98" s="46"/>
      <c r="Y98" s="46"/>
      <c r="Z98" s="46"/>
      <c r="AA98" s="46"/>
      <c r="AB98" s="46"/>
      <c r="AC98" s="46"/>
      <c r="AD98" s="46"/>
      <c r="AE98" s="46"/>
      <c r="AF98" s="46"/>
      <c r="AG98" s="46"/>
      <c r="AH98" s="46"/>
      <c r="AI98" s="46"/>
      <c r="AJ98" s="46"/>
      <c r="AK98" s="46"/>
      <c r="AL98" s="46"/>
      <c r="AM98" s="46"/>
      <c r="AN98" s="46"/>
      <c r="AO98" s="46"/>
      <c r="AP98" s="46"/>
      <c r="AQ98" s="46"/>
      <c r="AR98" s="46"/>
      <c r="AS98" s="46"/>
      <c r="AT98" s="59"/>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c r="CB98" s="46"/>
      <c r="CC98" s="46"/>
      <c r="CD98" s="46"/>
      <c r="CE98" s="46"/>
      <c r="CF98" s="46"/>
      <c r="CG98" s="46"/>
      <c r="CH98" s="46"/>
      <c r="CI98" s="46"/>
      <c r="CJ98" s="46"/>
      <c r="CK98" s="46"/>
      <c r="CL98" s="46"/>
      <c r="CM98" s="46"/>
      <c r="CN98" s="46"/>
      <c r="CO98" s="94"/>
      <c r="CP98" s="94"/>
      <c r="CQ98" s="9"/>
      <c r="CR98" s="94"/>
      <c r="CS98" s="94"/>
      <c r="CT98" s="94"/>
      <c r="CU98" s="94"/>
      <c r="CV98" s="94"/>
      <c r="CW98" s="9"/>
      <c r="CX98" s="9"/>
      <c r="CY98" s="9"/>
      <c r="CZ98" s="9"/>
      <c r="DA98" s="9"/>
      <c r="DB98" s="9"/>
      <c r="DC98" s="9"/>
      <c r="DD98" s="9"/>
      <c r="DG98" s="15"/>
      <c r="DO98" s="15"/>
      <c r="DW98" s="15"/>
      <c r="EC98" s="4"/>
      <c r="EE98" s="15"/>
      <c r="EG98" s="4"/>
      <c r="EH98" s="4"/>
      <c r="EI98" s="4"/>
      <c r="EJ98" s="4"/>
      <c r="EK98" s="4"/>
      <c r="EM98" s="15"/>
      <c r="EN98" s="5"/>
      <c r="EO98" s="5"/>
      <c r="EP98" s="5"/>
      <c r="EQ98" s="5"/>
      <c r="ER98" s="5"/>
      <c r="ES98" s="5"/>
      <c r="ET98" s="5"/>
      <c r="EU98" s="15"/>
      <c r="FB98" s="16"/>
      <c r="FC98" s="15"/>
      <c r="FE98" s="13"/>
      <c r="FF98" s="13"/>
      <c r="FG98" s="13"/>
      <c r="FH98" s="13"/>
      <c r="FI98" s="13"/>
      <c r="FJ98" s="13"/>
      <c r="FK98" s="15"/>
      <c r="FL98" s="29"/>
      <c r="FS98" s="15"/>
      <c r="FU98" s="17"/>
      <c r="FW98" s="124"/>
      <c r="FX98" s="124"/>
      <c r="FY98" s="124"/>
      <c r="FZ98" s="124"/>
      <c r="GB98" s="16"/>
      <c r="GC98" s="28"/>
      <c r="GE98" s="13"/>
      <c r="GF98" s="13"/>
      <c r="GG98" s="13"/>
      <c r="GI98" s="30"/>
      <c r="GJ98" s="30"/>
      <c r="GK98" s="30"/>
      <c r="IC98" s="27"/>
      <c r="ID98" s="10"/>
      <c r="IE98" s="11"/>
      <c r="IF98" s="10"/>
      <c r="IG98" s="11"/>
      <c r="IH98" s="11"/>
      <c r="II98" s="11"/>
      <c r="IJ98" s="27"/>
      <c r="IK98" s="10"/>
      <c r="IL98" s="11"/>
      <c r="IM98" s="20"/>
      <c r="IN98" s="21"/>
      <c r="IO98" s="10"/>
      <c r="IP98" s="21"/>
      <c r="IQ98" s="27"/>
      <c r="IR98" s="18"/>
      <c r="IS98" s="11"/>
      <c r="IT98" s="21"/>
      <c r="IU98" s="21"/>
      <c r="IV98" s="21"/>
      <c r="IW98" s="21"/>
      <c r="IX98" s="27"/>
      <c r="IY98" s="11"/>
      <c r="IZ98" s="23"/>
      <c r="JA98" s="23"/>
      <c r="JB98" s="23"/>
      <c r="JC98" s="23"/>
      <c r="JD98" s="23"/>
      <c r="JE98" s="23"/>
      <c r="JF98" s="23"/>
    </row>
    <row r="99" spans="1:317" ht="13.8" x14ac:dyDescent="0.3">
      <c r="A99" s="12"/>
      <c r="B99" s="27"/>
      <c r="C99" s="33"/>
      <c r="D99" s="4"/>
      <c r="E99" s="12"/>
      <c r="F99" s="27"/>
      <c r="G99" s="33"/>
      <c r="H99" s="4"/>
      <c r="I99" s="12"/>
      <c r="J99" s="27"/>
      <c r="K99" s="33"/>
      <c r="X99" s="1"/>
      <c r="Y99" s="1"/>
      <c r="Z99" s="1"/>
      <c r="AA99" s="1"/>
      <c r="AB99" s="1"/>
      <c r="AC99" s="1"/>
      <c r="AD99" s="1"/>
      <c r="AE99" s="1"/>
      <c r="AF99" s="1"/>
      <c r="AG99" s="1"/>
      <c r="AH99" s="1"/>
      <c r="AI99" s="1"/>
      <c r="AJ99" s="1"/>
      <c r="AK99" s="1"/>
      <c r="AL99" s="1"/>
      <c r="AM99" s="1"/>
      <c r="AN99" s="1"/>
      <c r="AO99" s="1"/>
      <c r="AP99" s="1"/>
      <c r="AQ99" s="1"/>
      <c r="AR99" s="1"/>
      <c r="AS99" s="1"/>
      <c r="AT99" s="72"/>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W99" s="125"/>
      <c r="FX99" s="125"/>
      <c r="FY99" s="125"/>
      <c r="FZ99" s="125"/>
      <c r="GB99" s="16"/>
      <c r="GC99" s="28"/>
      <c r="GE99" s="13"/>
      <c r="GF99" s="13"/>
      <c r="GG99" s="13"/>
      <c r="GI99" s="30"/>
      <c r="GJ99" s="30"/>
      <c r="GK99" s="30"/>
      <c r="IC99" s="27"/>
      <c r="ID99" s="11"/>
      <c r="IE99" s="11"/>
      <c r="IF99" s="11"/>
      <c r="IG99" s="11"/>
      <c r="IH99" s="11"/>
      <c r="II99" s="11"/>
      <c r="IJ99" s="27"/>
      <c r="IK99" s="18"/>
      <c r="IL99" s="11"/>
      <c r="IM99" s="10"/>
      <c r="IN99" s="21"/>
      <c r="IO99" s="11"/>
      <c r="IP99" s="21"/>
      <c r="IQ99" s="27"/>
      <c r="IR99" s="18"/>
      <c r="IS99" s="11"/>
      <c r="IT99" s="18"/>
      <c r="IU99" s="21"/>
      <c r="IV99" s="18"/>
      <c r="IW99" s="21"/>
      <c r="IY99" s="11"/>
      <c r="IZ99" s="23"/>
      <c r="JA99" s="23"/>
      <c r="JB99" s="23"/>
      <c r="JC99" s="23"/>
      <c r="JD99" s="23"/>
      <c r="JE99" s="23"/>
      <c r="JF99" s="23"/>
      <c r="KX99" s="10"/>
    </row>
    <row r="100" spans="1:317" ht="13.8" x14ac:dyDescent="0.3">
      <c r="A100" s="4"/>
      <c r="B100" s="4"/>
      <c r="C100" s="4"/>
      <c r="D100" s="4"/>
      <c r="E100" s="4"/>
      <c r="F100" s="4"/>
      <c r="G100" s="4"/>
      <c r="H100" s="4"/>
      <c r="I100" s="4"/>
      <c r="J100" s="4"/>
      <c r="K100" s="4"/>
      <c r="X100" s="115"/>
      <c r="Y100" s="116"/>
      <c r="Z100" s="16"/>
      <c r="AA100" s="36"/>
      <c r="AB100" s="36"/>
      <c r="AC100" s="16"/>
      <c r="AD100" s="31"/>
      <c r="AE100" s="31"/>
      <c r="AF100" s="16"/>
      <c r="AG100" s="36"/>
      <c r="AH100" s="36"/>
      <c r="AI100" s="16"/>
      <c r="AJ100" s="31"/>
      <c r="AK100" s="31"/>
      <c r="AL100" s="16"/>
      <c r="AM100" s="16"/>
      <c r="AN100" s="16"/>
      <c r="AO100" s="16"/>
      <c r="AP100" s="31"/>
      <c r="AQ100" s="31"/>
      <c r="AR100" s="16"/>
      <c r="AS100" s="10"/>
      <c r="AT100" s="119"/>
      <c r="AU100" s="10"/>
      <c r="AV100" s="10"/>
      <c r="AW100" s="118"/>
      <c r="AX100" s="10"/>
      <c r="AY100" s="10"/>
      <c r="AZ100" s="9"/>
      <c r="BA100" s="22"/>
      <c r="BB100" s="10"/>
      <c r="BC100" s="10"/>
      <c r="BD100" s="10"/>
      <c r="BE100" s="10"/>
      <c r="BF100" s="9"/>
      <c r="BG100" s="22"/>
      <c r="BH100" s="10"/>
      <c r="BI100" s="113"/>
      <c r="BJ100" s="113"/>
      <c r="BK100" s="113"/>
      <c r="BL100" s="113"/>
      <c r="BM100" s="113"/>
      <c r="BN100" s="113"/>
      <c r="BO100" s="113"/>
      <c r="BP100" s="113"/>
      <c r="BQ100" s="113"/>
      <c r="BR100" s="113"/>
      <c r="BS100" s="113"/>
      <c r="BT100" s="113"/>
      <c r="BU100" s="113"/>
      <c r="BV100" s="113"/>
      <c r="BW100" s="113"/>
      <c r="BX100" s="113"/>
      <c r="BY100" s="113"/>
      <c r="BZ100" s="113"/>
      <c r="CA100" s="113"/>
      <c r="CB100" s="113"/>
      <c r="CC100" s="113"/>
      <c r="CD100" s="113"/>
      <c r="CE100" s="113"/>
      <c r="CF100" s="113"/>
      <c r="CG100" s="113"/>
      <c r="CH100" s="113"/>
      <c r="CI100" s="113"/>
      <c r="CJ100" s="113"/>
      <c r="CK100" s="113"/>
      <c r="CL100" s="113"/>
      <c r="CM100" s="113"/>
      <c r="CN100" s="113"/>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GB100" s="16"/>
      <c r="GC100" s="28"/>
      <c r="GE100" s="13"/>
      <c r="GF100" s="13"/>
      <c r="GG100" s="13"/>
      <c r="GI100" s="30"/>
      <c r="GJ100" s="30"/>
      <c r="GK100" s="30"/>
      <c r="IC100" s="27"/>
      <c r="ID100" s="11"/>
      <c r="IE100" s="11"/>
      <c r="IF100" s="11"/>
      <c r="IG100" s="11"/>
      <c r="IH100" s="11"/>
      <c r="II100" s="11"/>
      <c r="IJ100" s="27"/>
      <c r="IK100" s="18"/>
      <c r="IL100" s="11"/>
      <c r="IM100" s="10"/>
      <c r="IN100" s="21"/>
      <c r="IO100" s="11"/>
      <c r="IP100" s="21"/>
      <c r="IQ100" s="27"/>
      <c r="IR100" s="18"/>
      <c r="IS100" s="11"/>
      <c r="IT100" s="18"/>
      <c r="IU100" s="21"/>
      <c r="IV100" s="18"/>
      <c r="IW100" s="21"/>
      <c r="IY100" s="11"/>
      <c r="IZ100" s="23"/>
      <c r="JA100" s="23"/>
      <c r="JB100" s="23"/>
      <c r="JC100" s="23"/>
      <c r="JD100" s="23"/>
      <c r="JE100" s="23"/>
      <c r="JF100" s="23"/>
      <c r="KX100" s="10"/>
    </row>
    <row r="101" spans="1:317" ht="13.8" x14ac:dyDescent="0.3">
      <c r="A101" s="32"/>
      <c r="B101" s="14"/>
      <c r="C101" s="14"/>
      <c r="D101" s="4"/>
      <c r="E101" s="32"/>
      <c r="F101" s="4"/>
      <c r="G101" s="4"/>
      <c r="H101" s="4"/>
      <c r="I101" s="14"/>
      <c r="J101" s="14"/>
      <c r="K101" s="14"/>
      <c r="L101" s="5"/>
      <c r="M101" s="5"/>
      <c r="N101" s="5"/>
      <c r="O101" s="5"/>
      <c r="P101" s="5"/>
      <c r="Q101" s="5"/>
      <c r="R101" s="5"/>
      <c r="S101" s="5"/>
      <c r="T101" s="5"/>
      <c r="X101" s="117"/>
      <c r="Y101" s="117"/>
      <c r="Z101" s="39"/>
      <c r="AA101" s="39"/>
      <c r="AB101" s="39"/>
      <c r="AC101" s="98"/>
      <c r="AD101" s="41"/>
      <c r="AE101" s="41"/>
      <c r="AF101" s="40"/>
      <c r="AG101" s="39"/>
      <c r="AH101" s="39"/>
      <c r="AI101" s="98"/>
      <c r="AJ101" s="41"/>
      <c r="AK101" s="41"/>
      <c r="AL101" s="41"/>
      <c r="AM101" s="39"/>
      <c r="AN101" s="39"/>
      <c r="AO101" s="39"/>
      <c r="AP101" s="41"/>
      <c r="AQ101" s="41"/>
      <c r="AR101" s="4"/>
      <c r="AS101" s="10"/>
      <c r="AT101" s="13"/>
      <c r="AU101" s="17"/>
      <c r="AV101" s="11"/>
      <c r="AW101" s="10"/>
      <c r="AX101" s="10"/>
      <c r="AY101" s="10"/>
      <c r="AZ101" s="10"/>
      <c r="BA101" s="10"/>
      <c r="BB101" s="10"/>
      <c r="BC101" s="10"/>
      <c r="BD101" s="10"/>
      <c r="BE101" s="10"/>
      <c r="BF101" s="10"/>
      <c r="BG101" s="10"/>
      <c r="BH101" s="1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c r="CG101" s="120"/>
      <c r="CH101" s="120"/>
      <c r="CI101" s="120"/>
      <c r="CJ101" s="120"/>
      <c r="CK101" s="120"/>
      <c r="CL101" s="120"/>
      <c r="CM101" s="120"/>
      <c r="CN101" s="120"/>
      <c r="CO101" s="94"/>
      <c r="CP101" s="94"/>
      <c r="CQ101" s="94"/>
      <c r="CR101" s="94"/>
      <c r="CS101" s="94"/>
      <c r="CT101" s="94"/>
      <c r="CU101" s="94"/>
      <c r="CV101" s="94"/>
      <c r="CW101" s="94"/>
      <c r="CX101" s="94"/>
      <c r="CY101" s="94"/>
      <c r="CZ101" s="94"/>
      <c r="DA101" s="94"/>
      <c r="DB101" s="94"/>
      <c r="DC101" s="94"/>
      <c r="DD101" s="94"/>
      <c r="DE101" s="11"/>
      <c r="DF101" s="11"/>
      <c r="DG101" s="11"/>
      <c r="DH101" s="11"/>
      <c r="DI101" s="11"/>
      <c r="DJ101" s="11"/>
      <c r="DK101" s="11"/>
      <c r="DL101" s="11"/>
      <c r="DM101" s="94"/>
      <c r="DN101" s="94"/>
      <c r="DO101" s="94"/>
      <c r="DP101" s="94"/>
      <c r="DQ101" s="94"/>
      <c r="DR101" s="94"/>
      <c r="DS101" s="94"/>
      <c r="DT101" s="94"/>
      <c r="DU101" s="94"/>
      <c r="DV101" s="94"/>
      <c r="DW101" s="94"/>
      <c r="DX101" s="94"/>
      <c r="DY101" s="94"/>
      <c r="DZ101" s="94"/>
      <c r="EA101" s="94"/>
      <c r="EB101" s="94"/>
      <c r="EC101" s="94"/>
      <c r="ED101" s="94"/>
      <c r="EE101" s="94"/>
      <c r="EF101" s="94"/>
      <c r="EG101" s="94"/>
      <c r="EH101" s="94"/>
      <c r="EI101" s="94"/>
      <c r="EJ101" s="94"/>
      <c r="EK101" s="94"/>
      <c r="EL101" s="94"/>
      <c r="EM101" s="94"/>
      <c r="EN101" s="94"/>
      <c r="EO101" s="94"/>
      <c r="EP101" s="94"/>
      <c r="EQ101" s="94"/>
      <c r="ER101" s="94"/>
      <c r="ES101" s="94"/>
      <c r="ET101" s="94"/>
      <c r="EU101" s="94"/>
      <c r="EV101" s="94"/>
      <c r="EW101" s="94"/>
      <c r="EX101" s="94"/>
      <c r="EY101" s="94"/>
      <c r="EZ101" s="94"/>
      <c r="FA101" s="94"/>
      <c r="FB101" s="94"/>
      <c r="FC101" s="94"/>
      <c r="FD101" s="94"/>
      <c r="FE101" s="94"/>
      <c r="FF101" s="94"/>
      <c r="FG101" s="94"/>
      <c r="FH101" s="94"/>
      <c r="FI101" s="94"/>
      <c r="FJ101" s="94"/>
      <c r="FK101" s="94"/>
      <c r="FL101" s="94"/>
      <c r="FM101" s="94"/>
      <c r="FN101" s="94"/>
      <c r="FO101" s="94"/>
      <c r="FP101" s="94"/>
      <c r="FQ101" s="114"/>
      <c r="FR101" s="114"/>
      <c r="FS101" s="114"/>
      <c r="FT101" s="114"/>
      <c r="FU101" s="114"/>
      <c r="FV101" s="114"/>
      <c r="FW101" s="114"/>
      <c r="FX101" s="114"/>
      <c r="GB101" s="16"/>
      <c r="GC101" s="28"/>
      <c r="GE101" s="13"/>
      <c r="GF101" s="13"/>
      <c r="GG101" s="13"/>
      <c r="GI101" s="30"/>
      <c r="GJ101" s="30"/>
      <c r="GK101" s="30"/>
      <c r="IC101" s="27"/>
      <c r="ID101" s="10"/>
      <c r="IE101" s="11"/>
      <c r="IF101" s="10"/>
      <c r="IG101" s="11"/>
      <c r="IH101" s="11"/>
      <c r="II101" s="11"/>
      <c r="IJ101" s="27"/>
      <c r="IK101" s="10"/>
      <c r="IL101" s="11"/>
      <c r="IM101" s="10"/>
      <c r="IN101" s="21"/>
      <c r="IO101" s="10"/>
      <c r="IP101" s="21"/>
      <c r="IQ101" s="27"/>
      <c r="IR101" s="18"/>
      <c r="IS101" s="11"/>
      <c r="IT101" s="21"/>
      <c r="IU101" s="21"/>
      <c r="IV101" s="21"/>
      <c r="IW101" s="21"/>
      <c r="IY101" s="11"/>
      <c r="IZ101" s="23"/>
      <c r="JA101" s="23"/>
      <c r="JB101" s="23"/>
      <c r="JC101" s="23"/>
      <c r="JD101" s="23"/>
      <c r="JE101" s="23"/>
      <c r="JF101" s="23"/>
      <c r="KX101" s="10"/>
    </row>
    <row r="102" spans="1:317" ht="13.8" x14ac:dyDescent="0.3">
      <c r="A102" s="14"/>
      <c r="B102" s="72"/>
      <c r="C102" s="73"/>
      <c r="D102" s="14"/>
      <c r="E102" s="14"/>
      <c r="F102" s="14"/>
      <c r="G102" s="73"/>
      <c r="H102" s="14"/>
      <c r="I102" s="14"/>
      <c r="J102" s="14"/>
      <c r="K102" s="14"/>
      <c r="L102" s="5"/>
      <c r="M102" s="5"/>
      <c r="N102" s="5"/>
      <c r="O102" s="5"/>
      <c r="P102" s="5"/>
      <c r="Q102" s="5"/>
      <c r="R102" s="5"/>
      <c r="S102" s="5"/>
      <c r="T102" s="5"/>
      <c r="X102" s="117"/>
      <c r="Y102" s="117"/>
      <c r="Z102" s="39"/>
      <c r="AA102" s="39"/>
      <c r="AB102" s="39"/>
      <c r="AC102" s="98"/>
      <c r="AD102" s="41"/>
      <c r="AE102" s="41"/>
      <c r="AF102" s="40"/>
      <c r="AG102" s="39"/>
      <c r="AH102" s="39"/>
      <c r="AI102" s="98"/>
      <c r="AJ102" s="41"/>
      <c r="AK102" s="41"/>
      <c r="AL102" s="41"/>
      <c r="AM102" s="39"/>
      <c r="AN102" s="39"/>
      <c r="AO102" s="39"/>
      <c r="AP102" s="41"/>
      <c r="AQ102" s="41"/>
      <c r="AR102" s="4"/>
      <c r="AS102" s="10"/>
      <c r="AT102" s="13"/>
      <c r="AU102" s="17"/>
      <c r="AV102" s="11"/>
      <c r="AW102" s="10"/>
      <c r="AX102" s="10"/>
      <c r="AY102" s="10"/>
      <c r="AZ102" s="10"/>
      <c r="BA102" s="10"/>
      <c r="BB102" s="10"/>
      <c r="BC102" s="10"/>
      <c r="BD102" s="10"/>
      <c r="BE102" s="10"/>
      <c r="BF102" s="10"/>
      <c r="BG102" s="10"/>
      <c r="BH102" s="10"/>
      <c r="BI102" s="120"/>
      <c r="BJ102" s="120"/>
      <c r="BK102" s="120"/>
      <c r="BL102" s="120"/>
      <c r="BM102" s="120"/>
      <c r="BN102" s="120"/>
      <c r="BO102" s="120"/>
      <c r="BP102" s="120"/>
      <c r="BQ102" s="120"/>
      <c r="BR102" s="120"/>
      <c r="BS102" s="120"/>
      <c r="BT102" s="120"/>
      <c r="BU102" s="120"/>
      <c r="BV102" s="120"/>
      <c r="BW102" s="120"/>
      <c r="BX102" s="120"/>
      <c r="BY102" s="120"/>
      <c r="BZ102" s="120"/>
      <c r="CA102" s="120"/>
      <c r="CB102" s="120"/>
      <c r="CC102" s="120"/>
      <c r="CD102" s="120"/>
      <c r="CE102" s="120"/>
      <c r="CF102" s="120"/>
      <c r="CG102" s="120"/>
      <c r="CH102" s="120"/>
      <c r="CI102" s="120"/>
      <c r="CJ102" s="120"/>
      <c r="CK102" s="120"/>
      <c r="CL102" s="120"/>
      <c r="CM102" s="120"/>
      <c r="CN102" s="120"/>
      <c r="CO102" s="94"/>
      <c r="CP102" s="94"/>
      <c r="CQ102" s="94"/>
      <c r="CR102" s="94"/>
      <c r="CS102" s="94"/>
      <c r="CT102" s="94"/>
      <c r="CU102" s="94"/>
      <c r="CV102" s="94"/>
      <c r="CW102" s="94"/>
      <c r="CX102" s="94"/>
      <c r="CY102" s="94"/>
      <c r="CZ102" s="94"/>
      <c r="DA102" s="94"/>
      <c r="DB102" s="94"/>
      <c r="DC102" s="94"/>
      <c r="DD102" s="94"/>
      <c r="DE102" s="11"/>
      <c r="DF102" s="11"/>
      <c r="DG102" s="11"/>
      <c r="DH102" s="11"/>
      <c r="DI102" s="11"/>
      <c r="DJ102" s="11"/>
      <c r="DK102" s="11"/>
      <c r="DL102" s="11"/>
      <c r="DM102" s="94"/>
      <c r="DN102" s="94"/>
      <c r="DO102" s="94"/>
      <c r="DP102" s="94"/>
      <c r="DQ102" s="94"/>
      <c r="DR102" s="94"/>
      <c r="DS102" s="94"/>
      <c r="DT102" s="94"/>
      <c r="DU102" s="94"/>
      <c r="DV102" s="94"/>
      <c r="DW102" s="94"/>
      <c r="DX102" s="94"/>
      <c r="DY102" s="94"/>
      <c r="DZ102" s="94"/>
      <c r="EA102" s="94"/>
      <c r="EB102" s="94"/>
      <c r="EC102" s="94"/>
      <c r="ED102" s="94"/>
      <c r="EE102" s="94"/>
      <c r="EF102" s="94"/>
      <c r="EG102" s="94"/>
      <c r="EH102" s="94"/>
      <c r="EI102" s="94"/>
      <c r="EJ102" s="94"/>
      <c r="EK102" s="94"/>
      <c r="EL102" s="94"/>
      <c r="EM102" s="94"/>
      <c r="EN102" s="94"/>
      <c r="EO102" s="94"/>
      <c r="EP102" s="94"/>
      <c r="EQ102" s="94"/>
      <c r="ER102" s="94"/>
      <c r="ES102" s="94"/>
      <c r="ET102" s="94"/>
      <c r="EU102" s="94"/>
      <c r="EV102" s="94"/>
      <c r="EW102" s="94"/>
      <c r="EX102" s="94"/>
      <c r="EY102" s="94"/>
      <c r="EZ102" s="94"/>
      <c r="FA102" s="94"/>
      <c r="FB102" s="94"/>
      <c r="FC102" s="94"/>
      <c r="FD102" s="94"/>
      <c r="FE102" s="94"/>
      <c r="FF102" s="94"/>
      <c r="FG102" s="94"/>
      <c r="FH102" s="94"/>
      <c r="FI102" s="94"/>
      <c r="FJ102" s="94"/>
      <c r="FK102" s="94"/>
      <c r="FL102" s="94"/>
      <c r="FM102" s="94"/>
      <c r="FN102" s="94"/>
      <c r="FO102" s="94"/>
      <c r="FP102" s="94"/>
      <c r="FQ102" s="114"/>
      <c r="FR102" s="114"/>
      <c r="FS102" s="114"/>
      <c r="FT102" s="114"/>
      <c r="FU102" s="114"/>
      <c r="FV102" s="114"/>
      <c r="FW102" s="114"/>
      <c r="FX102" s="114"/>
      <c r="GB102" s="16"/>
      <c r="GC102" s="28"/>
      <c r="GE102" s="13"/>
      <c r="GF102" s="13"/>
      <c r="GG102" s="13"/>
      <c r="GI102" s="30"/>
      <c r="GJ102" s="30"/>
      <c r="GK102" s="30"/>
      <c r="IC102" s="27"/>
      <c r="ID102" s="10"/>
      <c r="IE102" s="11"/>
      <c r="IF102" s="10"/>
      <c r="IG102" s="11"/>
      <c r="IH102" s="11"/>
      <c r="II102" s="11"/>
      <c r="IJ102" s="27"/>
      <c r="IK102" s="10"/>
      <c r="IL102" s="11"/>
      <c r="IM102" s="20"/>
      <c r="IN102" s="21"/>
      <c r="IO102" s="10"/>
      <c r="IP102" s="21"/>
      <c r="IQ102" s="27"/>
      <c r="IR102" s="18"/>
      <c r="IS102" s="11"/>
      <c r="IT102" s="21"/>
      <c r="IU102" s="21"/>
      <c r="IV102" s="21"/>
      <c r="IW102" s="21"/>
      <c r="IX102" s="27"/>
      <c r="IY102" s="11"/>
      <c r="IZ102" s="23"/>
      <c r="JA102" s="23"/>
      <c r="JB102" s="23"/>
      <c r="JC102" s="23"/>
      <c r="JD102" s="23"/>
      <c r="JE102" s="23"/>
      <c r="JF102" s="23"/>
      <c r="KX102" s="10"/>
    </row>
    <row r="103" spans="1:317" ht="13.8" x14ac:dyDescent="0.3">
      <c r="A103" s="14"/>
      <c r="B103" s="74"/>
      <c r="C103" s="73"/>
      <c r="D103" s="75"/>
      <c r="E103" s="75"/>
      <c r="F103" s="76"/>
      <c r="G103" s="73"/>
      <c r="H103" s="75"/>
      <c r="I103" s="75"/>
      <c r="J103" s="75"/>
      <c r="K103" s="14"/>
      <c r="L103" s="5"/>
      <c r="M103" s="5"/>
      <c r="N103" s="5"/>
      <c r="O103" s="5"/>
      <c r="P103" s="5"/>
      <c r="Q103" s="5"/>
      <c r="R103" s="5"/>
      <c r="S103" s="5"/>
      <c r="T103" s="5"/>
      <c r="X103" s="117"/>
      <c r="Y103" s="117"/>
      <c r="Z103" s="39"/>
      <c r="AA103" s="39"/>
      <c r="AB103" s="39"/>
      <c r="AC103" s="98"/>
      <c r="AD103" s="41"/>
      <c r="AE103" s="41"/>
      <c r="AF103" s="40"/>
      <c r="AG103" s="39"/>
      <c r="AH103" s="39"/>
      <c r="AI103" s="98"/>
      <c r="AJ103" s="41"/>
      <c r="AK103" s="41"/>
      <c r="AL103" s="41"/>
      <c r="AM103" s="39"/>
      <c r="AN103" s="39"/>
      <c r="AO103" s="39"/>
      <c r="AP103" s="41"/>
      <c r="AQ103" s="41"/>
      <c r="AR103" s="4"/>
      <c r="AS103" s="10"/>
      <c r="AT103" s="13"/>
      <c r="AU103" s="17"/>
      <c r="AV103" s="11"/>
      <c r="AW103" s="10"/>
      <c r="AX103" s="10"/>
      <c r="AY103" s="10"/>
      <c r="AZ103" s="10"/>
      <c r="BA103" s="10"/>
      <c r="BB103" s="10"/>
      <c r="BC103" s="10"/>
      <c r="BD103" s="10"/>
      <c r="BE103" s="10"/>
      <c r="BF103" s="10"/>
      <c r="BG103" s="10"/>
      <c r="BH103" s="10"/>
      <c r="BI103" s="120"/>
      <c r="BJ103" s="120"/>
      <c r="BK103" s="120"/>
      <c r="BL103" s="120"/>
      <c r="BM103" s="120"/>
      <c r="BN103" s="120"/>
      <c r="BO103" s="120"/>
      <c r="BP103" s="120"/>
      <c r="BQ103" s="120"/>
      <c r="BR103" s="120"/>
      <c r="BS103" s="120"/>
      <c r="BT103" s="120"/>
      <c r="BU103" s="120"/>
      <c r="BV103" s="120"/>
      <c r="BW103" s="120"/>
      <c r="BX103" s="120"/>
      <c r="BY103" s="120"/>
      <c r="BZ103" s="120"/>
      <c r="CA103" s="120"/>
      <c r="CB103" s="120"/>
      <c r="CC103" s="120"/>
      <c r="CD103" s="120"/>
      <c r="CE103" s="120"/>
      <c r="CF103" s="120"/>
      <c r="CG103" s="120"/>
      <c r="CH103" s="120"/>
      <c r="CI103" s="120"/>
      <c r="CJ103" s="120"/>
      <c r="CK103" s="120"/>
      <c r="CL103" s="120"/>
      <c r="CM103" s="120"/>
      <c r="CN103" s="120"/>
      <c r="CO103" s="94"/>
      <c r="CP103" s="94"/>
      <c r="CQ103" s="94"/>
      <c r="CR103" s="94"/>
      <c r="CS103" s="94"/>
      <c r="CT103" s="94"/>
      <c r="CU103" s="94"/>
      <c r="CV103" s="94"/>
      <c r="CW103" s="94"/>
      <c r="CX103" s="94"/>
      <c r="CY103" s="94"/>
      <c r="CZ103" s="94"/>
      <c r="DA103" s="94"/>
      <c r="DB103" s="94"/>
      <c r="DC103" s="94"/>
      <c r="DD103" s="94"/>
      <c r="DE103" s="11"/>
      <c r="DF103" s="11"/>
      <c r="DG103" s="11"/>
      <c r="DH103" s="11"/>
      <c r="DI103" s="11"/>
      <c r="DJ103" s="11"/>
      <c r="DK103" s="11"/>
      <c r="DL103" s="11"/>
      <c r="DM103" s="94"/>
      <c r="DN103" s="94"/>
      <c r="DO103" s="94"/>
      <c r="DP103" s="94"/>
      <c r="DQ103" s="94"/>
      <c r="DR103" s="94"/>
      <c r="DS103" s="94"/>
      <c r="DT103" s="94"/>
      <c r="DU103" s="94"/>
      <c r="DV103" s="94"/>
      <c r="DW103" s="94"/>
      <c r="DX103" s="94"/>
      <c r="DY103" s="94"/>
      <c r="DZ103" s="94"/>
      <c r="EA103" s="94"/>
      <c r="EB103" s="94"/>
      <c r="EC103" s="94"/>
      <c r="ED103" s="94"/>
      <c r="EE103" s="94"/>
      <c r="EF103" s="94"/>
      <c r="EG103" s="94"/>
      <c r="EH103" s="94"/>
      <c r="EI103" s="94"/>
      <c r="EJ103" s="94"/>
      <c r="EK103" s="94"/>
      <c r="EL103" s="94"/>
      <c r="EM103" s="94"/>
      <c r="EN103" s="94"/>
      <c r="EO103" s="94"/>
      <c r="EP103" s="94"/>
      <c r="EQ103" s="94"/>
      <c r="ER103" s="94"/>
      <c r="ES103" s="94"/>
      <c r="ET103" s="94"/>
      <c r="EU103" s="94"/>
      <c r="EV103" s="94"/>
      <c r="EW103" s="94"/>
      <c r="EX103" s="94"/>
      <c r="EY103" s="94"/>
      <c r="EZ103" s="94"/>
      <c r="FA103" s="94"/>
      <c r="FB103" s="94"/>
      <c r="FC103" s="94"/>
      <c r="FD103" s="94"/>
      <c r="FE103" s="94"/>
      <c r="FF103" s="94"/>
      <c r="FG103" s="94"/>
      <c r="FH103" s="94"/>
      <c r="FI103" s="94"/>
      <c r="FJ103" s="94"/>
      <c r="FK103" s="94"/>
      <c r="FL103" s="94"/>
      <c r="FM103" s="94"/>
      <c r="FN103" s="94"/>
      <c r="FO103" s="94"/>
      <c r="FP103" s="94"/>
      <c r="FQ103" s="114"/>
      <c r="FR103" s="114"/>
      <c r="FS103" s="114"/>
      <c r="FT103" s="114"/>
      <c r="FU103" s="114"/>
      <c r="FV103" s="114"/>
      <c r="FW103" s="114"/>
      <c r="FX103" s="114"/>
      <c r="GB103" s="16"/>
      <c r="GC103" s="28"/>
      <c r="GE103" s="13"/>
      <c r="GF103" s="13"/>
      <c r="GG103" s="13"/>
      <c r="GI103" s="30"/>
      <c r="GJ103" s="30"/>
      <c r="GK103" s="30"/>
      <c r="IC103" s="27"/>
      <c r="ID103" s="11"/>
      <c r="IE103" s="11"/>
      <c r="IF103" s="11"/>
      <c r="IG103" s="11"/>
      <c r="IH103" s="11"/>
      <c r="II103" s="11"/>
      <c r="IJ103" s="27"/>
      <c r="IK103" s="18"/>
      <c r="IL103" s="11"/>
      <c r="IM103" s="10"/>
      <c r="IN103" s="21"/>
      <c r="IO103" s="11"/>
      <c r="IP103" s="21"/>
      <c r="IQ103" s="27"/>
      <c r="IR103" s="18"/>
      <c r="IS103" s="11"/>
      <c r="IT103" s="18"/>
      <c r="IU103" s="21"/>
      <c r="IV103" s="18"/>
      <c r="IW103" s="21"/>
      <c r="IY103" s="11"/>
      <c r="IZ103" s="23"/>
      <c r="JA103" s="23"/>
      <c r="JB103" s="23"/>
      <c r="JC103" s="23"/>
      <c r="JD103" s="23"/>
      <c r="JE103" s="23"/>
      <c r="JF103" s="23"/>
      <c r="KX103" s="10"/>
    </row>
    <row r="104" spans="1:317" ht="13.8" x14ac:dyDescent="0.3">
      <c r="A104" s="14"/>
      <c r="B104" s="75"/>
      <c r="C104" s="75"/>
      <c r="D104" s="75"/>
      <c r="E104" s="75"/>
      <c r="F104" s="77"/>
      <c r="G104" s="75"/>
      <c r="H104" s="75"/>
      <c r="I104" s="75"/>
      <c r="J104" s="75"/>
      <c r="K104" s="14"/>
      <c r="L104" s="5"/>
      <c r="M104" s="5"/>
      <c r="N104" s="5"/>
      <c r="O104" s="5"/>
      <c r="P104" s="5"/>
      <c r="Q104" s="5"/>
      <c r="R104" s="5"/>
      <c r="S104" s="5"/>
      <c r="T104" s="5"/>
      <c r="X104" s="117"/>
      <c r="Y104" s="117"/>
      <c r="Z104" s="39"/>
      <c r="AA104" s="39"/>
      <c r="AB104" s="39"/>
      <c r="AC104" s="98"/>
      <c r="AD104" s="41"/>
      <c r="AE104" s="41"/>
      <c r="AF104" s="40"/>
      <c r="AG104" s="39"/>
      <c r="AH104" s="39"/>
      <c r="AI104" s="98"/>
      <c r="AJ104" s="41"/>
      <c r="AK104" s="41"/>
      <c r="AL104" s="41"/>
      <c r="AM104" s="39"/>
      <c r="AN104" s="39"/>
      <c r="AO104" s="39"/>
      <c r="AP104" s="41"/>
      <c r="AQ104" s="41"/>
      <c r="AR104" s="4"/>
      <c r="AS104" s="10"/>
      <c r="AT104" s="13"/>
      <c r="AU104" s="17"/>
      <c r="AV104" s="11"/>
      <c r="AW104" s="10"/>
      <c r="AX104" s="10"/>
      <c r="AY104" s="10"/>
      <c r="AZ104" s="10"/>
      <c r="BA104" s="10"/>
      <c r="BB104" s="10"/>
      <c r="BC104" s="10"/>
      <c r="BD104" s="10"/>
      <c r="BE104" s="10"/>
      <c r="BF104" s="10"/>
      <c r="BG104" s="10"/>
      <c r="BH104" s="10"/>
      <c r="BI104" s="120"/>
      <c r="BJ104" s="120"/>
      <c r="BK104" s="120"/>
      <c r="BL104" s="120"/>
      <c r="BM104" s="120"/>
      <c r="BN104" s="120"/>
      <c r="BO104" s="120"/>
      <c r="BP104" s="120"/>
      <c r="BQ104" s="120"/>
      <c r="BR104" s="120"/>
      <c r="BS104" s="120"/>
      <c r="BT104" s="120"/>
      <c r="BU104" s="120"/>
      <c r="BV104" s="120"/>
      <c r="BW104" s="120"/>
      <c r="BX104" s="120"/>
      <c r="BY104" s="120"/>
      <c r="BZ104" s="120"/>
      <c r="CA104" s="120"/>
      <c r="CB104" s="120"/>
      <c r="CC104" s="120"/>
      <c r="CD104" s="120"/>
      <c r="CE104" s="120"/>
      <c r="CF104" s="120"/>
      <c r="CG104" s="120"/>
      <c r="CH104" s="120"/>
      <c r="CI104" s="120"/>
      <c r="CJ104" s="120"/>
      <c r="CK104" s="120"/>
      <c r="CL104" s="120"/>
      <c r="CM104" s="120"/>
      <c r="CN104" s="120"/>
      <c r="CO104" s="94"/>
      <c r="CP104" s="94"/>
      <c r="CQ104" s="94"/>
      <c r="CR104" s="94"/>
      <c r="CS104" s="94"/>
      <c r="CT104" s="94"/>
      <c r="CU104" s="94"/>
      <c r="CV104" s="94"/>
      <c r="CW104" s="94"/>
      <c r="CX104" s="94"/>
      <c r="CY104" s="94"/>
      <c r="CZ104" s="94"/>
      <c r="DA104" s="94"/>
      <c r="DB104" s="94"/>
      <c r="DC104" s="94"/>
      <c r="DD104" s="94"/>
      <c r="DE104" s="11"/>
      <c r="DF104" s="11"/>
      <c r="DG104" s="11"/>
      <c r="DH104" s="11"/>
      <c r="DI104" s="11"/>
      <c r="DJ104" s="11"/>
      <c r="DK104" s="11"/>
      <c r="DL104" s="11"/>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W104" s="94"/>
      <c r="EX104" s="94"/>
      <c r="EY104" s="94"/>
      <c r="EZ104" s="94"/>
      <c r="FA104" s="94"/>
      <c r="FB104" s="94"/>
      <c r="FC104" s="94"/>
      <c r="FD104" s="94"/>
      <c r="FE104" s="94"/>
      <c r="FF104" s="94"/>
      <c r="FG104" s="94"/>
      <c r="FH104" s="94"/>
      <c r="FI104" s="94"/>
      <c r="FJ104" s="94"/>
      <c r="FK104" s="94"/>
      <c r="FL104" s="94"/>
      <c r="FM104" s="94"/>
      <c r="FN104" s="94"/>
      <c r="FO104" s="94"/>
      <c r="FP104" s="94"/>
      <c r="FQ104" s="114"/>
      <c r="FR104" s="114"/>
      <c r="FS104" s="114"/>
      <c r="FT104" s="114"/>
      <c r="FU104" s="114"/>
      <c r="FV104" s="114"/>
      <c r="FW104" s="114"/>
      <c r="FX104" s="114"/>
      <c r="GB104" s="16"/>
      <c r="GC104" s="28"/>
      <c r="GE104" s="13"/>
      <c r="GF104" s="13"/>
      <c r="GG104" s="13"/>
      <c r="GI104" s="30"/>
      <c r="GJ104" s="30"/>
      <c r="GK104" s="30"/>
      <c r="IC104" s="27"/>
      <c r="ID104" s="11"/>
      <c r="IE104" s="11"/>
      <c r="IF104" s="11"/>
      <c r="IG104" s="11"/>
      <c r="IH104" s="11"/>
      <c r="II104" s="11"/>
      <c r="IJ104" s="27"/>
      <c r="IK104" s="18"/>
      <c r="IL104" s="11"/>
      <c r="IM104" s="10"/>
      <c r="IN104" s="21"/>
      <c r="IO104" s="11"/>
      <c r="IP104" s="21"/>
      <c r="IQ104" s="27"/>
      <c r="IR104" s="18"/>
      <c r="IS104" s="11"/>
      <c r="IT104" s="18"/>
      <c r="IU104" s="21"/>
      <c r="IV104" s="18"/>
      <c r="IW104" s="21"/>
      <c r="IY104" s="11"/>
      <c r="IZ104" s="23"/>
      <c r="JA104" s="23"/>
      <c r="JB104" s="23"/>
      <c r="JC104" s="23"/>
      <c r="JD104" s="23"/>
      <c r="JE104" s="23"/>
      <c r="JF104" s="23"/>
      <c r="KX104" s="10"/>
    </row>
    <row r="105" spans="1:317" s="46" customFormat="1" ht="13.8" x14ac:dyDescent="0.3">
      <c r="A105" s="55"/>
      <c r="E105" s="48"/>
      <c r="F105" s="49"/>
      <c r="H105" s="56"/>
      <c r="I105" s="48"/>
      <c r="J105" s="57"/>
      <c r="K105" s="58"/>
      <c r="L105" s="59"/>
      <c r="M105" s="50"/>
      <c r="N105" s="50"/>
      <c r="O105" s="50"/>
      <c r="P105" s="50"/>
      <c r="Q105" s="50"/>
      <c r="R105" s="50"/>
      <c r="S105" s="50"/>
      <c r="T105" s="50"/>
      <c r="X105" s="117"/>
      <c r="Y105" s="117"/>
      <c r="Z105" s="39"/>
      <c r="AA105" s="39"/>
      <c r="AB105" s="39"/>
      <c r="AC105" s="98"/>
      <c r="AD105" s="41"/>
      <c r="AE105" s="41"/>
      <c r="AF105" s="40"/>
      <c r="AG105" s="39"/>
      <c r="AH105" s="39"/>
      <c r="AI105" s="98"/>
      <c r="AJ105" s="41"/>
      <c r="AK105" s="41"/>
      <c r="AL105" s="41"/>
      <c r="AM105" s="39"/>
      <c r="AN105" s="39"/>
      <c r="AO105" s="39"/>
      <c r="AP105" s="41"/>
      <c r="AQ105" s="41"/>
      <c r="AR105" s="4"/>
      <c r="AS105" s="10"/>
      <c r="AT105" s="13"/>
      <c r="AU105" s="17"/>
      <c r="AV105" s="11"/>
      <c r="AW105" s="10"/>
      <c r="AX105" s="10"/>
      <c r="AY105" s="10"/>
      <c r="AZ105" s="10"/>
      <c r="BA105" s="10"/>
      <c r="BB105" s="10"/>
      <c r="BC105" s="10"/>
      <c r="BD105" s="10"/>
      <c r="BE105" s="10"/>
      <c r="BF105" s="10"/>
      <c r="BG105" s="10"/>
      <c r="BH105" s="10"/>
      <c r="BI105" s="120"/>
      <c r="BJ105" s="120"/>
      <c r="BK105" s="120"/>
      <c r="BL105" s="120"/>
      <c r="BM105" s="120"/>
      <c r="BN105" s="120"/>
      <c r="BO105" s="120"/>
      <c r="BP105" s="120"/>
      <c r="BQ105" s="120"/>
      <c r="BR105" s="120"/>
      <c r="BS105" s="120"/>
      <c r="BT105" s="120"/>
      <c r="BU105" s="120"/>
      <c r="BV105" s="120"/>
      <c r="BW105" s="120"/>
      <c r="BX105" s="120"/>
      <c r="BY105" s="120"/>
      <c r="BZ105" s="120"/>
      <c r="CA105" s="120"/>
      <c r="CB105" s="120"/>
      <c r="CC105" s="120"/>
      <c r="CD105" s="120"/>
      <c r="CE105" s="120"/>
      <c r="CF105" s="120"/>
      <c r="CG105" s="120"/>
      <c r="CH105" s="120"/>
      <c r="CI105" s="120"/>
      <c r="CJ105" s="120"/>
      <c r="CK105" s="120"/>
      <c r="CL105" s="120"/>
      <c r="CM105" s="120"/>
      <c r="CN105" s="120"/>
      <c r="CO105" s="94"/>
      <c r="CP105" s="94"/>
      <c r="CQ105" s="94"/>
      <c r="CR105" s="94"/>
      <c r="CS105" s="94"/>
      <c r="CT105" s="94"/>
      <c r="CU105" s="94"/>
      <c r="CV105" s="94"/>
      <c r="CW105" s="94"/>
      <c r="CX105" s="94"/>
      <c r="CY105" s="94"/>
      <c r="CZ105" s="94"/>
      <c r="DA105" s="94"/>
      <c r="DB105" s="94"/>
      <c r="DC105" s="94"/>
      <c r="DD105" s="94"/>
      <c r="DE105" s="11"/>
      <c r="DF105" s="11"/>
      <c r="DG105" s="11"/>
      <c r="DH105" s="11"/>
      <c r="DI105" s="11"/>
      <c r="DJ105" s="11"/>
      <c r="DK105" s="11"/>
      <c r="DL105" s="11"/>
      <c r="DM105" s="94"/>
      <c r="DN105" s="94"/>
      <c r="DO105" s="94"/>
      <c r="DP105" s="94"/>
      <c r="DQ105" s="94"/>
      <c r="DR105" s="94"/>
      <c r="DS105" s="94"/>
      <c r="DT105" s="94"/>
      <c r="DU105" s="94"/>
      <c r="DV105" s="94"/>
      <c r="DW105" s="94"/>
      <c r="DX105" s="94"/>
      <c r="DY105" s="94"/>
      <c r="DZ105" s="94"/>
      <c r="EA105" s="94"/>
      <c r="EB105" s="94"/>
      <c r="EC105" s="94"/>
      <c r="ED105" s="94"/>
      <c r="EE105" s="94"/>
      <c r="EF105" s="94"/>
      <c r="EG105" s="94"/>
      <c r="EH105" s="94"/>
      <c r="EI105" s="94"/>
      <c r="EJ105" s="94"/>
      <c r="EK105" s="94"/>
      <c r="EL105" s="94"/>
      <c r="EM105" s="94"/>
      <c r="EN105" s="94"/>
      <c r="EO105" s="94"/>
      <c r="EP105" s="94"/>
      <c r="EQ105" s="94"/>
      <c r="ER105" s="94"/>
      <c r="ES105" s="94"/>
      <c r="ET105" s="94"/>
      <c r="EU105" s="94"/>
      <c r="EV105" s="94"/>
      <c r="EW105" s="94"/>
      <c r="EX105" s="94"/>
      <c r="EY105" s="94"/>
      <c r="EZ105" s="94"/>
      <c r="FA105" s="94"/>
      <c r="FB105" s="94"/>
      <c r="FC105" s="94"/>
      <c r="FD105" s="94"/>
      <c r="FE105" s="94"/>
      <c r="FF105" s="94"/>
      <c r="FG105" s="94"/>
      <c r="FH105" s="94"/>
      <c r="FI105" s="94"/>
      <c r="FJ105" s="94"/>
      <c r="FK105" s="94"/>
      <c r="FL105" s="94"/>
      <c r="FM105" s="94"/>
      <c r="FN105" s="94"/>
      <c r="FO105" s="94"/>
      <c r="FP105" s="94"/>
      <c r="FQ105" s="114"/>
      <c r="FR105" s="114"/>
      <c r="FS105" s="114"/>
      <c r="FT105" s="114"/>
      <c r="FU105" s="114"/>
      <c r="FV105" s="114"/>
      <c r="FW105" s="114"/>
      <c r="FX105" s="114"/>
      <c r="FY105" s="89"/>
      <c r="FZ105" s="89"/>
    </row>
    <row r="106" spans="1:317" s="46" customFormat="1" ht="13.8" x14ac:dyDescent="0.3">
      <c r="E106" s="48"/>
      <c r="F106" s="56"/>
      <c r="H106" s="56"/>
      <c r="I106" s="48"/>
      <c r="J106" s="58"/>
      <c r="K106" s="58"/>
      <c r="L106" s="59"/>
      <c r="M106" s="50">
        <v>1</v>
      </c>
      <c r="N106" s="50"/>
      <c r="O106" s="50"/>
      <c r="P106" s="50"/>
      <c r="Q106" s="50"/>
      <c r="R106" s="50"/>
      <c r="S106" s="50"/>
      <c r="T106" s="50"/>
      <c r="X106" s="117"/>
      <c r="Y106" s="117"/>
      <c r="Z106" s="39"/>
      <c r="AA106" s="39"/>
      <c r="AB106" s="39"/>
      <c r="AC106" s="98"/>
      <c r="AD106" s="41"/>
      <c r="AE106" s="41"/>
      <c r="AF106" s="40"/>
      <c r="AG106" s="39"/>
      <c r="AH106" s="39"/>
      <c r="AI106" s="98"/>
      <c r="AJ106" s="41"/>
      <c r="AK106" s="41"/>
      <c r="AL106" s="41"/>
      <c r="AM106" s="39"/>
      <c r="AN106" s="39"/>
      <c r="AO106" s="39"/>
      <c r="AP106" s="41"/>
      <c r="AQ106" s="41"/>
      <c r="AR106" s="4"/>
      <c r="AS106" s="10"/>
      <c r="AT106" s="13"/>
      <c r="AU106" s="17"/>
      <c r="AV106" s="11"/>
      <c r="AW106" s="10"/>
      <c r="AX106" s="10"/>
      <c r="AY106" s="10"/>
      <c r="AZ106" s="10"/>
      <c r="BA106" s="10"/>
      <c r="BB106" s="10"/>
      <c r="BC106" s="10"/>
      <c r="BD106" s="10"/>
      <c r="BE106" s="10"/>
      <c r="BF106" s="10"/>
      <c r="BG106" s="10"/>
      <c r="BH106" s="10"/>
      <c r="BI106" s="120"/>
      <c r="BJ106" s="120"/>
      <c r="BK106" s="120"/>
      <c r="BL106" s="120"/>
      <c r="BM106" s="120"/>
      <c r="BN106" s="120"/>
      <c r="BO106" s="120"/>
      <c r="BP106" s="120"/>
      <c r="BQ106" s="120"/>
      <c r="BR106" s="120"/>
      <c r="BS106" s="120"/>
      <c r="BT106" s="120"/>
      <c r="BU106" s="120"/>
      <c r="BV106" s="120"/>
      <c r="BW106" s="120"/>
      <c r="BX106" s="120"/>
      <c r="BY106" s="120"/>
      <c r="BZ106" s="120"/>
      <c r="CA106" s="120"/>
      <c r="CB106" s="120"/>
      <c r="CC106" s="120"/>
      <c r="CD106" s="120"/>
      <c r="CE106" s="120"/>
      <c r="CF106" s="120"/>
      <c r="CG106" s="120"/>
      <c r="CH106" s="120"/>
      <c r="CI106" s="120"/>
      <c r="CJ106" s="120"/>
      <c r="CK106" s="120"/>
      <c r="CL106" s="120"/>
      <c r="CM106" s="120"/>
      <c r="CN106" s="120"/>
      <c r="CO106" s="94"/>
      <c r="CP106" s="94"/>
      <c r="CQ106" s="94"/>
      <c r="CR106" s="94"/>
      <c r="CS106" s="94"/>
      <c r="CT106" s="94"/>
      <c r="CU106" s="94"/>
      <c r="CV106" s="94"/>
      <c r="CW106" s="94"/>
      <c r="CX106" s="94"/>
      <c r="CY106" s="94"/>
      <c r="CZ106" s="94"/>
      <c r="DA106" s="94"/>
      <c r="DB106" s="94"/>
      <c r="DC106" s="94"/>
      <c r="DD106" s="94"/>
      <c r="DE106" s="11"/>
      <c r="DF106" s="11"/>
      <c r="DG106" s="11"/>
      <c r="DH106" s="11"/>
      <c r="DI106" s="11"/>
      <c r="DJ106" s="11"/>
      <c r="DK106" s="11"/>
      <c r="DL106" s="11"/>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W106" s="94"/>
      <c r="EX106" s="94"/>
      <c r="EY106" s="94"/>
      <c r="EZ106" s="94"/>
      <c r="FA106" s="94"/>
      <c r="FB106" s="94"/>
      <c r="FC106" s="94"/>
      <c r="FD106" s="94"/>
      <c r="FE106" s="94"/>
      <c r="FF106" s="94"/>
      <c r="FG106" s="94"/>
      <c r="FH106" s="94"/>
      <c r="FI106" s="94"/>
      <c r="FJ106" s="94"/>
      <c r="FK106" s="94"/>
      <c r="FL106" s="94"/>
      <c r="FM106" s="94"/>
      <c r="FN106" s="94"/>
      <c r="FO106" s="94"/>
      <c r="FP106" s="94"/>
      <c r="FQ106" s="114"/>
      <c r="FR106" s="114"/>
      <c r="FS106" s="114"/>
      <c r="FT106" s="114"/>
      <c r="FU106" s="114"/>
      <c r="FV106" s="114"/>
      <c r="FW106" s="114"/>
      <c r="FX106" s="114"/>
      <c r="FY106" s="89"/>
      <c r="FZ106" s="89"/>
    </row>
    <row r="107" spans="1:317" s="46" customFormat="1" ht="13.8" x14ac:dyDescent="0.3">
      <c r="E107" s="48"/>
      <c r="F107" s="56"/>
      <c r="H107" s="56"/>
      <c r="I107" s="48"/>
      <c r="J107" s="49"/>
      <c r="K107" s="56"/>
      <c r="L107" s="59">
        <f>SUM($M$1:M106)</f>
        <v>2</v>
      </c>
      <c r="M107" s="50"/>
      <c r="N107" s="50"/>
      <c r="O107" s="50"/>
      <c r="P107" s="50"/>
      <c r="Q107" s="50"/>
      <c r="R107" s="50"/>
      <c r="S107" s="50"/>
      <c r="T107" s="50"/>
      <c r="X107" s="117"/>
      <c r="Y107" s="117"/>
      <c r="Z107" s="39"/>
      <c r="AA107" s="39"/>
      <c r="AB107" s="39"/>
      <c r="AC107" s="98"/>
      <c r="AD107" s="41"/>
      <c r="AE107" s="41"/>
      <c r="AF107" s="40"/>
      <c r="AG107" s="39"/>
      <c r="AH107" s="39"/>
      <c r="AI107" s="98"/>
      <c r="AJ107" s="41"/>
      <c r="AK107" s="41"/>
      <c r="AL107" s="41"/>
      <c r="AM107" s="39"/>
      <c r="AN107" s="39"/>
      <c r="AO107" s="39"/>
      <c r="AP107" s="41"/>
      <c r="AQ107" s="41"/>
      <c r="AR107" s="4"/>
      <c r="AS107" s="10"/>
      <c r="AT107" s="13"/>
      <c r="AU107" s="17"/>
      <c r="AV107" s="11"/>
      <c r="AW107" s="10"/>
      <c r="AX107" s="10"/>
      <c r="AY107" s="10"/>
      <c r="AZ107" s="10"/>
      <c r="BA107" s="10"/>
      <c r="BB107" s="10"/>
      <c r="BC107" s="10"/>
      <c r="BD107" s="10"/>
      <c r="BE107" s="10"/>
      <c r="BF107" s="10"/>
      <c r="BG107" s="10"/>
      <c r="BH107" s="10"/>
      <c r="BI107" s="120"/>
      <c r="BJ107" s="120"/>
      <c r="BK107" s="120"/>
      <c r="BL107" s="120"/>
      <c r="BM107" s="120"/>
      <c r="BN107" s="120"/>
      <c r="BO107" s="120"/>
      <c r="BP107" s="120"/>
      <c r="BQ107" s="120"/>
      <c r="BR107" s="120"/>
      <c r="BS107" s="120"/>
      <c r="BT107" s="120"/>
      <c r="BU107" s="120"/>
      <c r="BV107" s="120"/>
      <c r="BW107" s="120"/>
      <c r="BX107" s="120"/>
      <c r="BY107" s="120"/>
      <c r="BZ107" s="120"/>
      <c r="CA107" s="120"/>
      <c r="CB107" s="120"/>
      <c r="CC107" s="120"/>
      <c r="CD107" s="120"/>
      <c r="CE107" s="120"/>
      <c r="CF107" s="120"/>
      <c r="CG107" s="120"/>
      <c r="CH107" s="120"/>
      <c r="CI107" s="120"/>
      <c r="CJ107" s="120"/>
      <c r="CK107" s="120"/>
      <c r="CL107" s="120"/>
      <c r="CM107" s="120"/>
      <c r="CN107" s="120"/>
      <c r="CO107" s="94"/>
      <c r="CP107" s="94"/>
      <c r="CQ107" s="94"/>
      <c r="CR107" s="94"/>
      <c r="CS107" s="94"/>
      <c r="CT107" s="94"/>
      <c r="CU107" s="94"/>
      <c r="CV107" s="94"/>
      <c r="CW107" s="94"/>
      <c r="CX107" s="94"/>
      <c r="CY107" s="94"/>
      <c r="CZ107" s="94"/>
      <c r="DA107" s="94"/>
      <c r="DB107" s="94"/>
      <c r="DC107" s="94"/>
      <c r="DD107" s="94"/>
      <c r="DE107" s="11"/>
      <c r="DF107" s="11"/>
      <c r="DG107" s="11"/>
      <c r="DH107" s="11"/>
      <c r="DI107" s="11"/>
      <c r="DJ107" s="11"/>
      <c r="DK107" s="11"/>
      <c r="DL107" s="11"/>
      <c r="DM107" s="94"/>
      <c r="DN107" s="94"/>
      <c r="DO107" s="94"/>
      <c r="DP107" s="94"/>
      <c r="DQ107" s="94"/>
      <c r="DR107" s="94"/>
      <c r="DS107" s="94"/>
      <c r="DT107" s="94"/>
      <c r="DU107" s="94"/>
      <c r="DV107" s="94"/>
      <c r="DW107" s="94"/>
      <c r="DX107" s="94"/>
      <c r="DY107" s="94"/>
      <c r="DZ107" s="94"/>
      <c r="EA107" s="94"/>
      <c r="EB107" s="94"/>
      <c r="EC107" s="94"/>
      <c r="ED107" s="94"/>
      <c r="EE107" s="94"/>
      <c r="EF107" s="94"/>
      <c r="EG107" s="94"/>
      <c r="EH107" s="94"/>
      <c r="EI107" s="94"/>
      <c r="EJ107" s="94"/>
      <c r="EK107" s="94"/>
      <c r="EL107" s="94"/>
      <c r="EM107" s="94"/>
      <c r="EN107" s="94"/>
      <c r="EO107" s="94"/>
      <c r="EP107" s="94"/>
      <c r="EQ107" s="94"/>
      <c r="ER107" s="94"/>
      <c r="ES107" s="94"/>
      <c r="ET107" s="94"/>
      <c r="EU107" s="94"/>
      <c r="EV107" s="94"/>
      <c r="EW107" s="94"/>
      <c r="EX107" s="94"/>
      <c r="EY107" s="94"/>
      <c r="EZ107" s="94"/>
      <c r="FA107" s="94"/>
      <c r="FB107" s="94"/>
      <c r="FC107" s="94"/>
      <c r="FD107" s="94"/>
      <c r="FE107" s="94"/>
      <c r="FF107" s="94"/>
      <c r="FG107" s="94"/>
      <c r="FH107" s="94"/>
      <c r="FI107" s="94"/>
      <c r="FJ107" s="94"/>
      <c r="FK107" s="94"/>
      <c r="FL107" s="94"/>
      <c r="FM107" s="94"/>
      <c r="FN107" s="94"/>
      <c r="FO107" s="94"/>
      <c r="FP107" s="94"/>
      <c r="FQ107" s="114"/>
      <c r="FR107" s="114"/>
      <c r="FS107" s="114"/>
      <c r="FT107" s="114"/>
      <c r="FU107" s="114"/>
      <c r="FV107" s="114"/>
      <c r="FW107" s="114"/>
      <c r="FX107" s="114"/>
      <c r="FY107" s="89"/>
      <c r="FZ107" s="89"/>
    </row>
    <row r="108" spans="1:317" s="46" customFormat="1" ht="13.8" x14ac:dyDescent="0.3">
      <c r="A108" s="87"/>
      <c r="B108" s="87"/>
      <c r="C108" s="87"/>
      <c r="D108" s="87"/>
      <c r="E108" s="48"/>
      <c r="F108" s="56"/>
      <c r="I108" s="60"/>
      <c r="J108" s="49"/>
      <c r="M108" s="50"/>
      <c r="N108" s="50"/>
      <c r="O108" s="50"/>
      <c r="P108" s="50"/>
      <c r="Q108" s="50"/>
      <c r="R108" s="50"/>
      <c r="S108" s="50"/>
      <c r="T108" s="50"/>
      <c r="X108" s="117"/>
      <c r="Y108" s="117"/>
      <c r="Z108" s="39"/>
      <c r="AA108" s="39"/>
      <c r="AB108" s="39"/>
      <c r="AC108" s="98"/>
      <c r="AD108" s="41"/>
      <c r="AE108" s="41"/>
      <c r="AF108" s="40"/>
      <c r="AG108" s="39"/>
      <c r="AH108" s="39"/>
      <c r="AI108" s="98"/>
      <c r="AJ108" s="41"/>
      <c r="AK108" s="41"/>
      <c r="AL108" s="41"/>
      <c r="AM108" s="39"/>
      <c r="AN108" s="39"/>
      <c r="AO108" s="39"/>
      <c r="AP108" s="41"/>
      <c r="AQ108" s="41"/>
      <c r="AR108" s="4"/>
      <c r="AS108" s="10"/>
      <c r="AT108" s="13"/>
      <c r="AU108" s="17"/>
      <c r="AV108" s="11"/>
      <c r="AW108" s="10"/>
      <c r="AX108" s="10"/>
      <c r="AY108" s="10"/>
      <c r="AZ108" s="10"/>
      <c r="BA108" s="10"/>
      <c r="BB108" s="10"/>
      <c r="BC108" s="10"/>
      <c r="BD108" s="10"/>
      <c r="BE108" s="10"/>
      <c r="BF108" s="10"/>
      <c r="BG108" s="10"/>
      <c r="BH108" s="1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c r="CG108" s="120"/>
      <c r="CH108" s="120"/>
      <c r="CI108" s="120"/>
      <c r="CJ108" s="120"/>
      <c r="CK108" s="120"/>
      <c r="CL108" s="120"/>
      <c r="CM108" s="120"/>
      <c r="CN108" s="120"/>
      <c r="CO108" s="94"/>
      <c r="CP108" s="94"/>
      <c r="CQ108" s="94"/>
      <c r="CR108" s="94"/>
      <c r="CS108" s="94"/>
      <c r="CT108" s="94"/>
      <c r="CU108" s="94"/>
      <c r="CV108" s="94"/>
      <c r="CW108" s="94"/>
      <c r="CX108" s="94"/>
      <c r="CY108" s="94"/>
      <c r="CZ108" s="94"/>
      <c r="DA108" s="94"/>
      <c r="DB108" s="94"/>
      <c r="DC108" s="94"/>
      <c r="DD108" s="94"/>
      <c r="DE108" s="11"/>
      <c r="DF108" s="11"/>
      <c r="DG108" s="11"/>
      <c r="DH108" s="11"/>
      <c r="DI108" s="11"/>
      <c r="DJ108" s="11"/>
      <c r="DK108" s="11"/>
      <c r="DL108" s="11"/>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114"/>
      <c r="FR108" s="114"/>
      <c r="FS108" s="114"/>
      <c r="FT108" s="114"/>
      <c r="FU108" s="114"/>
      <c r="FV108" s="114"/>
      <c r="FW108" s="114"/>
      <c r="FX108" s="114"/>
      <c r="FY108" s="89"/>
      <c r="FZ108" s="89"/>
    </row>
    <row r="109" spans="1:317" s="1" customFormat="1" x14ac:dyDescent="0.3">
      <c r="A109" s="14"/>
      <c r="B109" s="62"/>
      <c r="C109" s="14"/>
      <c r="D109" s="14"/>
      <c r="E109" s="14"/>
      <c r="F109" s="14"/>
      <c r="G109" s="14"/>
      <c r="H109" s="14"/>
      <c r="I109" s="14"/>
      <c r="J109" s="14"/>
      <c r="K109" s="14"/>
      <c r="L109" s="71"/>
      <c r="M109" s="2"/>
      <c r="N109" s="88"/>
      <c r="O109" s="2"/>
      <c r="P109" s="2"/>
      <c r="Q109" s="2"/>
      <c r="R109" s="2"/>
      <c r="S109" s="2"/>
      <c r="T109" s="2"/>
      <c r="U109" s="71"/>
      <c r="X109" s="117"/>
      <c r="Y109" s="117"/>
      <c r="Z109" s="39"/>
      <c r="AA109" s="39"/>
      <c r="AB109" s="39"/>
      <c r="AC109" s="98"/>
      <c r="AD109" s="41"/>
      <c r="AE109" s="41"/>
      <c r="AF109" s="40"/>
      <c r="AG109" s="39"/>
      <c r="AH109" s="39"/>
      <c r="AI109" s="98"/>
      <c r="AJ109" s="41"/>
      <c r="AK109" s="41"/>
      <c r="AL109" s="41"/>
      <c r="AM109" s="39"/>
      <c r="AN109" s="39"/>
      <c r="AO109" s="39"/>
      <c r="AP109" s="41"/>
      <c r="AQ109" s="41"/>
      <c r="AR109" s="4"/>
      <c r="AS109" s="10"/>
      <c r="AT109" s="13"/>
      <c r="AU109" s="17"/>
      <c r="AV109" s="11"/>
      <c r="AW109" s="10"/>
      <c r="AX109" s="10"/>
      <c r="AY109" s="10"/>
      <c r="AZ109" s="10"/>
      <c r="BA109" s="10"/>
      <c r="BB109" s="10"/>
      <c r="BC109" s="10"/>
      <c r="BD109" s="10"/>
      <c r="BE109" s="10"/>
      <c r="BF109" s="10"/>
      <c r="BG109" s="10"/>
      <c r="BH109" s="10"/>
      <c r="BI109" s="120"/>
      <c r="BJ109" s="120"/>
      <c r="BK109" s="120"/>
      <c r="BL109" s="120"/>
      <c r="BM109" s="120"/>
      <c r="BN109" s="120"/>
      <c r="BO109" s="120"/>
      <c r="BP109" s="120"/>
      <c r="BQ109" s="120"/>
      <c r="BR109" s="120"/>
      <c r="BS109" s="120"/>
      <c r="BT109" s="120"/>
      <c r="BU109" s="120"/>
      <c r="BV109" s="120"/>
      <c r="BW109" s="120"/>
      <c r="BX109" s="120"/>
      <c r="BY109" s="120"/>
      <c r="BZ109" s="120"/>
      <c r="CA109" s="120"/>
      <c r="CB109" s="120"/>
      <c r="CC109" s="120"/>
      <c r="CD109" s="120"/>
      <c r="CE109" s="120"/>
      <c r="CF109" s="120"/>
      <c r="CG109" s="120"/>
      <c r="CH109" s="120"/>
      <c r="CI109" s="120"/>
      <c r="CJ109" s="120"/>
      <c r="CK109" s="120"/>
      <c r="CL109" s="120"/>
      <c r="CM109" s="120"/>
      <c r="CN109" s="120"/>
      <c r="CO109" s="94"/>
      <c r="CP109" s="94"/>
      <c r="CQ109" s="94"/>
      <c r="CR109" s="94"/>
      <c r="CS109" s="94"/>
      <c r="CT109" s="94"/>
      <c r="CU109" s="94"/>
      <c r="CV109" s="94"/>
      <c r="CW109" s="94"/>
      <c r="CX109" s="94"/>
      <c r="CY109" s="94"/>
      <c r="CZ109" s="94"/>
      <c r="DA109" s="94"/>
      <c r="DB109" s="94"/>
      <c r="DC109" s="94"/>
      <c r="DD109" s="94"/>
      <c r="DE109" s="11"/>
      <c r="DF109" s="11"/>
      <c r="DG109" s="11"/>
      <c r="DH109" s="11"/>
      <c r="DI109" s="11"/>
      <c r="DJ109" s="11"/>
      <c r="DK109" s="11"/>
      <c r="DL109" s="11"/>
      <c r="DM109" s="94"/>
      <c r="DN109" s="94"/>
      <c r="DO109" s="94"/>
      <c r="DP109" s="94"/>
      <c r="DQ109" s="94"/>
      <c r="DR109" s="94"/>
      <c r="DS109" s="94"/>
      <c r="DT109" s="94"/>
      <c r="DU109" s="94"/>
      <c r="DV109" s="94"/>
      <c r="DW109" s="94"/>
      <c r="DX109" s="94"/>
      <c r="DY109" s="94"/>
      <c r="DZ109" s="94"/>
      <c r="EA109" s="94"/>
      <c r="EB109" s="94"/>
      <c r="EC109" s="94"/>
      <c r="ED109" s="94"/>
      <c r="EE109" s="94"/>
      <c r="EF109" s="94"/>
      <c r="EG109" s="94"/>
      <c r="EH109" s="94"/>
      <c r="EI109" s="94"/>
      <c r="EJ109" s="94"/>
      <c r="EK109" s="94"/>
      <c r="EL109" s="94"/>
      <c r="EM109" s="94"/>
      <c r="EN109" s="94"/>
      <c r="EO109" s="94"/>
      <c r="EP109" s="94"/>
      <c r="EQ109" s="94"/>
      <c r="ER109" s="94"/>
      <c r="ES109" s="94"/>
      <c r="ET109" s="94"/>
      <c r="EU109" s="94"/>
      <c r="EV109" s="94"/>
      <c r="EW109" s="94"/>
      <c r="EX109" s="94"/>
      <c r="EY109" s="94"/>
      <c r="EZ109" s="94"/>
      <c r="FA109" s="94"/>
      <c r="FB109" s="94"/>
      <c r="FC109" s="94"/>
      <c r="FD109" s="94"/>
      <c r="FE109" s="94"/>
      <c r="FF109" s="94"/>
      <c r="FG109" s="94"/>
      <c r="FH109" s="94"/>
      <c r="FI109" s="94"/>
      <c r="FJ109" s="94"/>
      <c r="FK109" s="94"/>
      <c r="FL109" s="94"/>
      <c r="FM109" s="94"/>
      <c r="FN109" s="94"/>
      <c r="FO109" s="94"/>
      <c r="FP109" s="94"/>
      <c r="FQ109" s="114"/>
      <c r="FR109" s="114"/>
      <c r="FS109" s="114"/>
      <c r="FT109" s="114"/>
      <c r="FU109" s="114"/>
      <c r="FV109" s="114"/>
      <c r="FW109" s="114"/>
      <c r="FX109" s="114"/>
      <c r="FY109" s="89"/>
      <c r="FZ109" s="89"/>
    </row>
    <row r="110" spans="1:317" ht="13.8" x14ac:dyDescent="0.3">
      <c r="A110" s="5"/>
      <c r="B110" s="8"/>
      <c r="C110" s="5"/>
      <c r="D110" s="5"/>
      <c r="E110" s="5"/>
      <c r="F110" s="5"/>
      <c r="G110" s="5"/>
      <c r="H110" s="5"/>
      <c r="I110" s="5"/>
      <c r="J110" s="5"/>
      <c r="K110" s="5"/>
      <c r="X110" s="117"/>
      <c r="Y110" s="117"/>
      <c r="Z110" s="39"/>
      <c r="AA110" s="39"/>
      <c r="AB110" s="39"/>
      <c r="AC110" s="98"/>
      <c r="AD110" s="41"/>
      <c r="AE110" s="41"/>
      <c r="AF110" s="40"/>
      <c r="AG110" s="39"/>
      <c r="AH110" s="39"/>
      <c r="AI110" s="98"/>
      <c r="AJ110" s="41"/>
      <c r="AK110" s="41"/>
      <c r="AL110" s="41"/>
      <c r="AM110" s="39"/>
      <c r="AN110" s="39"/>
      <c r="AO110" s="39"/>
      <c r="AP110" s="41"/>
      <c r="AQ110" s="41"/>
      <c r="AR110" s="4"/>
      <c r="AS110" s="10"/>
      <c r="AT110" s="13"/>
      <c r="AU110" s="17"/>
      <c r="AV110" s="11"/>
      <c r="AW110" s="10"/>
      <c r="AX110" s="10"/>
      <c r="AY110" s="10"/>
      <c r="AZ110" s="10"/>
      <c r="BA110" s="10"/>
      <c r="BB110" s="10"/>
      <c r="BC110" s="10"/>
      <c r="BD110" s="10"/>
      <c r="BE110" s="10"/>
      <c r="BF110" s="10"/>
      <c r="BG110" s="10"/>
      <c r="BH110" s="10"/>
      <c r="BI110" s="120"/>
      <c r="BJ110" s="120"/>
      <c r="BK110" s="120"/>
      <c r="BL110" s="120"/>
      <c r="BM110" s="120"/>
      <c r="BN110" s="120"/>
      <c r="BO110" s="120"/>
      <c r="BP110" s="120"/>
      <c r="BQ110" s="120"/>
      <c r="BR110" s="120"/>
      <c r="BS110" s="120"/>
      <c r="BT110" s="120"/>
      <c r="BU110" s="120"/>
      <c r="BV110" s="120"/>
      <c r="BW110" s="120"/>
      <c r="BX110" s="120"/>
      <c r="BY110" s="120"/>
      <c r="BZ110" s="120"/>
      <c r="CA110" s="120"/>
      <c r="CB110" s="120"/>
      <c r="CC110" s="120"/>
      <c r="CD110" s="120"/>
      <c r="CE110" s="120"/>
      <c r="CF110" s="120"/>
      <c r="CG110" s="120"/>
      <c r="CH110" s="120"/>
      <c r="CI110" s="120"/>
      <c r="CJ110" s="120"/>
      <c r="CK110" s="120"/>
      <c r="CL110" s="120"/>
      <c r="CM110" s="120"/>
      <c r="CN110" s="120"/>
      <c r="CO110" s="94"/>
      <c r="CP110" s="94"/>
      <c r="CQ110" s="94"/>
      <c r="CR110" s="94"/>
      <c r="CS110" s="94"/>
      <c r="CT110" s="94"/>
      <c r="CU110" s="94"/>
      <c r="CV110" s="94"/>
      <c r="CW110" s="94"/>
      <c r="CX110" s="94"/>
      <c r="CY110" s="94"/>
      <c r="CZ110" s="94"/>
      <c r="DA110" s="94"/>
      <c r="DB110" s="94"/>
      <c r="DC110" s="94"/>
      <c r="DD110" s="94"/>
      <c r="DE110" s="11"/>
      <c r="DF110" s="11"/>
      <c r="DG110" s="11"/>
      <c r="DH110" s="11"/>
      <c r="DI110" s="11"/>
      <c r="DJ110" s="11"/>
      <c r="DK110" s="11"/>
      <c r="DL110" s="11"/>
      <c r="DM110" s="94"/>
      <c r="DN110" s="94"/>
      <c r="DO110" s="94"/>
      <c r="DP110" s="94"/>
      <c r="DQ110" s="94"/>
      <c r="DR110" s="94"/>
      <c r="DS110" s="94"/>
      <c r="DT110" s="94"/>
      <c r="DU110" s="94"/>
      <c r="DV110" s="94"/>
      <c r="DW110" s="94"/>
      <c r="DX110" s="94"/>
      <c r="DY110" s="94"/>
      <c r="DZ110" s="94"/>
      <c r="EA110" s="94"/>
      <c r="EB110" s="94"/>
      <c r="EC110" s="94"/>
      <c r="ED110" s="94"/>
      <c r="EE110" s="94"/>
      <c r="EF110" s="94"/>
      <c r="EG110" s="94"/>
      <c r="EH110" s="94"/>
      <c r="EI110" s="94"/>
      <c r="EJ110" s="94"/>
      <c r="EK110" s="94"/>
      <c r="EL110" s="94"/>
      <c r="EM110" s="94"/>
      <c r="EN110" s="94"/>
      <c r="EO110" s="94"/>
      <c r="EP110" s="94"/>
      <c r="EQ110" s="94"/>
      <c r="ER110" s="94"/>
      <c r="ES110" s="94"/>
      <c r="ET110" s="94"/>
      <c r="EU110" s="94"/>
      <c r="EV110" s="94"/>
      <c r="EW110" s="94"/>
      <c r="EX110" s="94"/>
      <c r="EY110" s="94"/>
      <c r="EZ110" s="94"/>
      <c r="FA110" s="94"/>
      <c r="FB110" s="94"/>
      <c r="FC110" s="94"/>
      <c r="FD110" s="94"/>
      <c r="FE110" s="94"/>
      <c r="FF110" s="94"/>
      <c r="FG110" s="94"/>
      <c r="FH110" s="94"/>
      <c r="FI110" s="94"/>
      <c r="FJ110" s="94"/>
      <c r="FK110" s="94"/>
      <c r="FL110" s="94"/>
      <c r="FM110" s="94"/>
      <c r="FN110" s="94"/>
      <c r="FO110" s="94"/>
      <c r="FP110" s="94"/>
      <c r="FQ110" s="114"/>
      <c r="FR110" s="114"/>
      <c r="FS110" s="114"/>
      <c r="FT110" s="114"/>
      <c r="FU110" s="114"/>
      <c r="FV110" s="114"/>
      <c r="FW110" s="114"/>
      <c r="FX110" s="114"/>
      <c r="GB110" s="16"/>
      <c r="GC110" s="28"/>
      <c r="GE110" s="13"/>
      <c r="GF110" s="13"/>
      <c r="GG110" s="13"/>
      <c r="GI110" s="30"/>
      <c r="GJ110" s="30"/>
      <c r="GK110" s="30"/>
      <c r="HU110" s="19"/>
      <c r="HV110" s="19"/>
      <c r="HW110" s="19"/>
      <c r="HX110" s="19"/>
      <c r="HY110" s="19"/>
      <c r="HZ110" s="19"/>
      <c r="IA110" s="19"/>
      <c r="IC110" s="27"/>
      <c r="ID110" s="10"/>
      <c r="IE110" s="11"/>
      <c r="IF110" s="10"/>
      <c r="IG110" s="11"/>
      <c r="IH110" s="11"/>
      <c r="II110" s="11"/>
      <c r="IJ110" s="27"/>
      <c r="IK110" s="10"/>
      <c r="IL110" s="11"/>
      <c r="IM110" s="20"/>
      <c r="IN110" s="21"/>
      <c r="IO110" s="10"/>
      <c r="IP110" s="21"/>
      <c r="IQ110" s="27"/>
      <c r="IR110" s="18"/>
      <c r="IS110" s="11"/>
      <c r="IT110" s="21"/>
      <c r="IU110" s="21"/>
      <c r="IV110" s="21"/>
      <c r="IW110" s="21"/>
      <c r="IX110" s="27"/>
      <c r="IY110" s="11"/>
      <c r="IZ110" s="23"/>
      <c r="JA110" s="23"/>
      <c r="JB110" s="23"/>
      <c r="JC110" s="23"/>
      <c r="JD110" s="23"/>
      <c r="JE110" s="23"/>
      <c r="JF110" s="23"/>
    </row>
    <row r="111" spans="1:317" ht="13.8" x14ac:dyDescent="0.3">
      <c r="A111" s="5"/>
      <c r="B111" s="8"/>
      <c r="C111" s="5"/>
      <c r="D111" s="5"/>
      <c r="E111" s="5"/>
      <c r="F111" s="5"/>
      <c r="G111" s="5"/>
      <c r="H111" s="5"/>
      <c r="I111" s="5"/>
      <c r="J111" s="5"/>
      <c r="K111" s="5"/>
      <c r="X111" s="117"/>
      <c r="Y111" s="117"/>
      <c r="Z111" s="39"/>
      <c r="AA111" s="39"/>
      <c r="AB111" s="39"/>
      <c r="AC111" s="98"/>
      <c r="AD111" s="41"/>
      <c r="AE111" s="41"/>
      <c r="AF111" s="40"/>
      <c r="AG111" s="39"/>
      <c r="AH111" s="39"/>
      <c r="AI111" s="98"/>
      <c r="AJ111" s="41"/>
      <c r="AK111" s="41"/>
      <c r="AL111" s="41"/>
      <c r="AM111" s="39"/>
      <c r="AN111" s="39"/>
      <c r="AO111" s="39"/>
      <c r="AP111" s="41"/>
      <c r="AQ111" s="41"/>
      <c r="AR111" s="4"/>
      <c r="AS111" s="10"/>
      <c r="AT111" s="13"/>
      <c r="AU111" s="17"/>
      <c r="AV111" s="11"/>
      <c r="AW111" s="10"/>
      <c r="AX111" s="10"/>
      <c r="AY111" s="10"/>
      <c r="AZ111" s="10"/>
      <c r="BA111" s="10"/>
      <c r="BB111" s="10"/>
      <c r="BC111" s="10"/>
      <c r="BD111" s="10"/>
      <c r="BE111" s="10"/>
      <c r="BF111" s="10"/>
      <c r="BG111" s="10"/>
      <c r="BH111" s="10"/>
      <c r="BI111" s="120"/>
      <c r="BJ111" s="120"/>
      <c r="BK111" s="120"/>
      <c r="BL111" s="120"/>
      <c r="BM111" s="120"/>
      <c r="BN111" s="120"/>
      <c r="BO111" s="120"/>
      <c r="BP111" s="120"/>
      <c r="BQ111" s="120"/>
      <c r="BR111" s="120"/>
      <c r="BS111" s="120"/>
      <c r="BT111" s="120"/>
      <c r="BU111" s="120"/>
      <c r="BV111" s="120"/>
      <c r="BW111" s="120"/>
      <c r="BX111" s="120"/>
      <c r="BY111" s="120"/>
      <c r="BZ111" s="120"/>
      <c r="CA111" s="120"/>
      <c r="CB111" s="120"/>
      <c r="CC111" s="120"/>
      <c r="CD111" s="120"/>
      <c r="CE111" s="120"/>
      <c r="CF111" s="120"/>
      <c r="CG111" s="120"/>
      <c r="CH111" s="120"/>
      <c r="CI111" s="120"/>
      <c r="CJ111" s="120"/>
      <c r="CK111" s="120"/>
      <c r="CL111" s="120"/>
      <c r="CM111" s="120"/>
      <c r="CN111" s="120"/>
      <c r="CO111" s="94"/>
      <c r="CP111" s="94"/>
      <c r="CQ111" s="94"/>
      <c r="CR111" s="94"/>
      <c r="CS111" s="94"/>
      <c r="CT111" s="94"/>
      <c r="CU111" s="94"/>
      <c r="CV111" s="94"/>
      <c r="CW111" s="94"/>
      <c r="CX111" s="94"/>
      <c r="CY111" s="94"/>
      <c r="CZ111" s="94"/>
      <c r="DA111" s="94"/>
      <c r="DB111" s="94"/>
      <c r="DC111" s="94"/>
      <c r="DD111" s="94"/>
      <c r="DE111" s="11"/>
      <c r="DF111" s="11"/>
      <c r="DG111" s="11"/>
      <c r="DH111" s="11"/>
      <c r="DI111" s="11"/>
      <c r="DJ111" s="11"/>
      <c r="DK111" s="11"/>
      <c r="DL111" s="11"/>
      <c r="DM111" s="94"/>
      <c r="DN111" s="94"/>
      <c r="DO111" s="94"/>
      <c r="DP111" s="94"/>
      <c r="DQ111" s="94"/>
      <c r="DR111" s="94"/>
      <c r="DS111" s="94"/>
      <c r="DT111" s="94"/>
      <c r="DU111" s="94"/>
      <c r="DV111" s="94"/>
      <c r="DW111" s="94"/>
      <c r="DX111" s="94"/>
      <c r="DY111" s="94"/>
      <c r="DZ111" s="94"/>
      <c r="EA111" s="94"/>
      <c r="EB111" s="94"/>
      <c r="EC111" s="94"/>
      <c r="ED111" s="94"/>
      <c r="EE111" s="94"/>
      <c r="EF111" s="94"/>
      <c r="EG111" s="94"/>
      <c r="EH111" s="94"/>
      <c r="EI111" s="94"/>
      <c r="EJ111" s="94"/>
      <c r="EK111" s="94"/>
      <c r="EL111" s="94"/>
      <c r="EM111" s="94"/>
      <c r="EN111" s="94"/>
      <c r="EO111" s="94"/>
      <c r="EP111" s="94"/>
      <c r="EQ111" s="94"/>
      <c r="ER111" s="94"/>
      <c r="ES111" s="94"/>
      <c r="ET111" s="94"/>
      <c r="EU111" s="94"/>
      <c r="EV111" s="94"/>
      <c r="EW111" s="94"/>
      <c r="EX111" s="94"/>
      <c r="EY111" s="94"/>
      <c r="EZ111" s="94"/>
      <c r="FA111" s="94"/>
      <c r="FB111" s="94"/>
      <c r="FC111" s="94"/>
      <c r="FD111" s="94"/>
      <c r="FE111" s="94"/>
      <c r="FF111" s="94"/>
      <c r="FG111" s="94"/>
      <c r="FH111" s="94"/>
      <c r="FI111" s="94"/>
      <c r="FJ111" s="94"/>
      <c r="FK111" s="94"/>
      <c r="FL111" s="94"/>
      <c r="FM111" s="94"/>
      <c r="FN111" s="94"/>
      <c r="FO111" s="94"/>
      <c r="FP111" s="94"/>
      <c r="FQ111" s="114"/>
      <c r="FR111" s="114"/>
      <c r="FS111" s="114"/>
      <c r="FT111" s="114"/>
      <c r="FU111" s="114"/>
      <c r="FV111" s="114"/>
      <c r="FW111" s="114"/>
      <c r="FX111" s="114"/>
      <c r="GB111" s="16"/>
      <c r="GC111" s="28"/>
      <c r="GE111" s="13"/>
      <c r="GF111" s="13"/>
      <c r="GG111" s="13"/>
      <c r="GI111" s="30"/>
      <c r="GJ111" s="30"/>
      <c r="GK111" s="30"/>
      <c r="HU111" s="19"/>
      <c r="HV111" s="19"/>
      <c r="HW111" s="19"/>
      <c r="HX111" s="19"/>
      <c r="HY111" s="19"/>
      <c r="HZ111" s="19"/>
      <c r="IA111" s="19"/>
      <c r="IC111" s="27"/>
      <c r="ID111" s="11"/>
      <c r="IE111" s="11"/>
      <c r="IF111" s="11"/>
      <c r="IG111" s="11"/>
      <c r="IH111" s="11"/>
      <c r="II111" s="11"/>
      <c r="IJ111" s="27"/>
      <c r="IK111" s="18"/>
      <c r="IL111" s="11"/>
      <c r="IM111" s="10"/>
      <c r="IN111" s="21"/>
      <c r="IO111" s="11"/>
      <c r="IP111" s="21"/>
      <c r="IQ111" s="27"/>
      <c r="IR111" s="18"/>
      <c r="IS111" s="11"/>
      <c r="IT111" s="18"/>
      <c r="IU111" s="21"/>
      <c r="IV111" s="18"/>
      <c r="IW111" s="21"/>
      <c r="IY111" s="11"/>
      <c r="IZ111" s="23"/>
      <c r="JA111" s="23"/>
      <c r="JB111" s="23"/>
      <c r="JC111" s="23"/>
      <c r="JD111" s="23"/>
      <c r="JE111" s="23"/>
      <c r="JF111" s="23"/>
    </row>
    <row r="112" spans="1:317" s="122" customFormat="1" ht="13.8" x14ac:dyDescent="0.3">
      <c r="A112" s="26"/>
      <c r="B112" s="26"/>
      <c r="C112" s="26"/>
      <c r="D112" s="26"/>
      <c r="E112" s="26"/>
      <c r="F112" s="26"/>
      <c r="G112" s="26"/>
      <c r="H112" s="26"/>
      <c r="I112" s="26"/>
      <c r="J112" s="26"/>
      <c r="K112" s="26"/>
      <c r="L112" s="26"/>
      <c r="M112" s="100"/>
      <c r="N112" s="100"/>
      <c r="O112" s="100"/>
      <c r="P112" s="100"/>
      <c r="Q112" s="100"/>
      <c r="R112" s="100"/>
      <c r="S112" s="101"/>
      <c r="T112" s="100"/>
      <c r="X112" s="117"/>
      <c r="Y112" s="117"/>
      <c r="Z112" s="39"/>
      <c r="AA112" s="39"/>
      <c r="AB112" s="39"/>
      <c r="AC112" s="98"/>
      <c r="AD112" s="41"/>
      <c r="AE112" s="41"/>
      <c r="AF112" s="40"/>
      <c r="AG112" s="39"/>
      <c r="AH112" s="39"/>
      <c r="AI112" s="98"/>
      <c r="AJ112" s="41"/>
      <c r="AK112" s="41"/>
      <c r="AL112" s="41"/>
      <c r="AM112" s="39"/>
      <c r="AN112" s="39"/>
      <c r="AO112" s="39"/>
      <c r="AP112" s="41"/>
      <c r="AQ112" s="41"/>
      <c r="AR112" s="4"/>
      <c r="AS112" s="10"/>
      <c r="AT112" s="13"/>
      <c r="AU112" s="17"/>
      <c r="AV112" s="11"/>
      <c r="AW112" s="10"/>
      <c r="AX112" s="10"/>
      <c r="AY112" s="10"/>
      <c r="AZ112" s="10"/>
      <c r="BA112" s="10"/>
      <c r="BB112" s="10"/>
      <c r="BC112" s="10"/>
      <c r="BD112" s="10"/>
      <c r="BE112" s="10"/>
      <c r="BF112" s="10"/>
      <c r="BG112" s="10"/>
      <c r="BH112" s="10"/>
      <c r="BI112" s="120"/>
      <c r="BJ112" s="120"/>
      <c r="BK112" s="120"/>
      <c r="BL112" s="120"/>
      <c r="BM112" s="120"/>
      <c r="BN112" s="120"/>
      <c r="BO112" s="120"/>
      <c r="BP112" s="120"/>
      <c r="BQ112" s="120"/>
      <c r="BR112" s="120"/>
      <c r="BS112" s="120"/>
      <c r="BT112" s="120"/>
      <c r="BU112" s="120"/>
      <c r="BV112" s="120"/>
      <c r="BW112" s="120"/>
      <c r="BX112" s="120"/>
      <c r="BY112" s="120"/>
      <c r="BZ112" s="120"/>
      <c r="CA112" s="120"/>
      <c r="CB112" s="120"/>
      <c r="CC112" s="120"/>
      <c r="CD112" s="120"/>
      <c r="CE112" s="120"/>
      <c r="CF112" s="120"/>
      <c r="CG112" s="120"/>
      <c r="CH112" s="120"/>
      <c r="CI112" s="120"/>
      <c r="CJ112" s="120"/>
      <c r="CK112" s="120"/>
      <c r="CL112" s="120"/>
      <c r="CM112" s="120"/>
      <c r="CN112" s="120"/>
      <c r="CO112" s="94"/>
      <c r="CP112" s="94"/>
      <c r="CQ112" s="94"/>
      <c r="CR112" s="94"/>
      <c r="CS112" s="94"/>
      <c r="CT112" s="94"/>
      <c r="CU112" s="94"/>
      <c r="CV112" s="94"/>
      <c r="CW112" s="94"/>
      <c r="CX112" s="94"/>
      <c r="CY112" s="94"/>
      <c r="CZ112" s="94"/>
      <c r="DA112" s="94"/>
      <c r="DB112" s="94"/>
      <c r="DC112" s="94"/>
      <c r="DD112" s="94"/>
      <c r="DE112" s="11"/>
      <c r="DF112" s="11"/>
      <c r="DG112" s="11"/>
      <c r="DH112" s="11"/>
      <c r="DI112" s="11"/>
      <c r="DJ112" s="11"/>
      <c r="DK112" s="11"/>
      <c r="DL112" s="11"/>
      <c r="DM112" s="94"/>
      <c r="DN112" s="94"/>
      <c r="DO112" s="94"/>
      <c r="DP112" s="94"/>
      <c r="DQ112" s="94"/>
      <c r="DR112" s="94"/>
      <c r="DS112" s="94"/>
      <c r="DT112" s="94"/>
      <c r="DU112" s="94"/>
      <c r="DV112" s="94"/>
      <c r="DW112" s="94"/>
      <c r="DX112" s="94"/>
      <c r="DY112" s="94"/>
      <c r="DZ112" s="94"/>
      <c r="EA112" s="94"/>
      <c r="EB112" s="94"/>
      <c r="EC112" s="94"/>
      <c r="ED112" s="94"/>
      <c r="EE112" s="94"/>
      <c r="EF112" s="94"/>
      <c r="EG112" s="94"/>
      <c r="EH112" s="94"/>
      <c r="EI112" s="94"/>
      <c r="EJ112" s="94"/>
      <c r="EK112" s="94"/>
      <c r="EL112" s="94"/>
      <c r="EM112" s="94"/>
      <c r="EN112" s="94"/>
      <c r="EO112" s="94"/>
      <c r="EP112" s="94"/>
      <c r="EQ112" s="94"/>
      <c r="ER112" s="94"/>
      <c r="ES112" s="94"/>
      <c r="ET112" s="94"/>
      <c r="EU112" s="94"/>
      <c r="EV112" s="94"/>
      <c r="EW112" s="94"/>
      <c r="EX112" s="94"/>
      <c r="EY112" s="94"/>
      <c r="EZ112" s="94"/>
      <c r="FA112" s="94"/>
      <c r="FB112" s="94"/>
      <c r="FC112" s="94"/>
      <c r="FD112" s="94"/>
      <c r="FE112" s="94"/>
      <c r="FF112" s="94"/>
      <c r="FG112" s="94"/>
      <c r="FH112" s="94"/>
      <c r="FI112" s="94"/>
      <c r="FJ112" s="94"/>
      <c r="FK112" s="94"/>
      <c r="FL112" s="94"/>
      <c r="FM112" s="94"/>
      <c r="FN112" s="94"/>
      <c r="FO112" s="94"/>
      <c r="FP112" s="94"/>
      <c r="FQ112" s="114"/>
      <c r="FR112" s="114"/>
      <c r="FS112" s="114"/>
      <c r="FT112" s="114"/>
      <c r="FU112" s="114"/>
      <c r="FV112" s="114"/>
      <c r="FW112" s="114"/>
      <c r="FX112" s="114"/>
      <c r="FY112" s="89"/>
      <c r="FZ112" s="89"/>
      <c r="GA112" s="26"/>
      <c r="GB112" s="26"/>
      <c r="GC112" s="102"/>
      <c r="GD112" s="26"/>
      <c r="GE112" s="103"/>
      <c r="GF112" s="103"/>
      <c r="GG112" s="103"/>
      <c r="GH112" s="26"/>
      <c r="GI112" s="105"/>
      <c r="GJ112" s="105"/>
      <c r="GK112" s="105"/>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106"/>
      <c r="HV112" s="106"/>
      <c r="HW112" s="106"/>
      <c r="HX112" s="106"/>
      <c r="HY112" s="106"/>
      <c r="HZ112" s="106"/>
      <c r="IA112" s="106"/>
      <c r="IB112" s="26"/>
      <c r="IC112" s="103"/>
      <c r="ID112" s="107"/>
      <c r="IE112" s="107"/>
      <c r="IF112" s="107"/>
      <c r="IG112" s="107"/>
      <c r="IH112" s="107"/>
      <c r="II112" s="107"/>
      <c r="IJ112" s="103"/>
      <c r="IK112" s="108"/>
      <c r="IL112" s="107"/>
      <c r="IM112" s="26"/>
      <c r="IN112" s="107"/>
      <c r="IO112" s="107"/>
      <c r="IP112" s="107"/>
      <c r="IQ112" s="103"/>
      <c r="IR112" s="108"/>
      <c r="IS112" s="107"/>
      <c r="IT112" s="108"/>
      <c r="IU112" s="107"/>
      <c r="IV112" s="108"/>
      <c r="IW112" s="107"/>
      <c r="IX112" s="26"/>
      <c r="IY112" s="107"/>
      <c r="IZ112" s="106"/>
      <c r="JA112" s="106"/>
      <c r="JB112" s="106"/>
      <c r="JC112" s="106"/>
      <c r="JD112" s="106"/>
      <c r="JE112" s="106"/>
      <c r="JF112" s="106"/>
      <c r="JG112" s="26"/>
      <c r="JH112" s="26"/>
      <c r="JI112" s="26"/>
      <c r="JJ112" s="26"/>
      <c r="JK112" s="26"/>
      <c r="JL112" s="26"/>
      <c r="JM112" s="26"/>
      <c r="JN112" s="26"/>
      <c r="JO112" s="26"/>
      <c r="JP112" s="26"/>
      <c r="JQ112" s="26"/>
      <c r="JR112" s="26"/>
      <c r="JS112" s="26"/>
      <c r="JT112" s="26"/>
      <c r="JU112" s="26"/>
      <c r="JV112" s="26"/>
      <c r="JW112" s="26"/>
      <c r="JX112" s="26"/>
      <c r="JY112" s="26"/>
      <c r="JZ112" s="26"/>
      <c r="KA112" s="26"/>
      <c r="KB112" s="26"/>
      <c r="KC112" s="26"/>
      <c r="KD112" s="26"/>
      <c r="KE112" s="26"/>
      <c r="KF112" s="26"/>
      <c r="KG112" s="26"/>
      <c r="KH112" s="26"/>
      <c r="KI112" s="26"/>
      <c r="KJ112" s="26"/>
      <c r="KK112" s="26"/>
      <c r="KL112" s="26"/>
      <c r="KM112" s="26"/>
      <c r="KN112" s="26"/>
      <c r="KO112" s="26"/>
      <c r="KP112" s="26"/>
      <c r="KQ112" s="26"/>
      <c r="KR112" s="26"/>
      <c r="KS112" s="26"/>
      <c r="KT112" s="26"/>
      <c r="KU112" s="26"/>
      <c r="KV112" s="26"/>
      <c r="KW112" s="26"/>
      <c r="KX112" s="26"/>
      <c r="KY112" s="26"/>
      <c r="KZ112" s="26"/>
      <c r="LA112" s="26"/>
      <c r="LB112" s="26"/>
      <c r="LC112" s="26"/>
      <c r="LD112" s="26"/>
      <c r="LE112" s="26"/>
    </row>
    <row r="113" spans="1:317" s="122" customFormat="1" ht="13.8" x14ac:dyDescent="0.3">
      <c r="B113" s="109"/>
      <c r="L113" s="26"/>
      <c r="M113" s="100"/>
      <c r="N113" s="100"/>
      <c r="O113" s="100"/>
      <c r="P113" s="100"/>
      <c r="Q113" s="100"/>
      <c r="R113" s="100"/>
      <c r="S113" s="101"/>
      <c r="T113" s="100"/>
      <c r="V113" s="95"/>
      <c r="W113" s="95"/>
      <c r="X113" s="117"/>
      <c r="Y113" s="117"/>
      <c r="Z113" s="39"/>
      <c r="AA113" s="39"/>
      <c r="AB113" s="39"/>
      <c r="AC113" s="98"/>
      <c r="AD113" s="41"/>
      <c r="AE113" s="41"/>
      <c r="AF113" s="40"/>
      <c r="AG113" s="39"/>
      <c r="AH113" s="39"/>
      <c r="AI113" s="98"/>
      <c r="AJ113" s="41"/>
      <c r="AK113" s="41"/>
      <c r="AL113" s="41"/>
      <c r="AM113" s="39"/>
      <c r="AN113" s="39"/>
      <c r="AO113" s="39"/>
      <c r="AP113" s="41"/>
      <c r="AQ113" s="41"/>
      <c r="AR113" s="4"/>
      <c r="AS113" s="10"/>
      <c r="AT113" s="13"/>
      <c r="AU113" s="17"/>
      <c r="AV113" s="11"/>
      <c r="AW113" s="10"/>
      <c r="AX113" s="10"/>
      <c r="AY113" s="10"/>
      <c r="AZ113" s="10"/>
      <c r="BA113" s="10"/>
      <c r="BB113" s="10"/>
      <c r="BC113" s="10"/>
      <c r="BD113" s="10"/>
      <c r="BE113" s="10"/>
      <c r="BF113" s="10"/>
      <c r="BG113" s="10"/>
      <c r="BH113" s="10"/>
      <c r="BI113" s="120"/>
      <c r="BJ113" s="120"/>
      <c r="BK113" s="120"/>
      <c r="BL113" s="120"/>
      <c r="BM113" s="120"/>
      <c r="BN113" s="120"/>
      <c r="BO113" s="120"/>
      <c r="BP113" s="120"/>
      <c r="BQ113" s="120"/>
      <c r="BR113" s="120"/>
      <c r="BS113" s="120"/>
      <c r="BT113" s="120"/>
      <c r="BU113" s="120"/>
      <c r="BV113" s="120"/>
      <c r="BW113" s="120"/>
      <c r="BX113" s="120"/>
      <c r="BY113" s="120"/>
      <c r="BZ113" s="120"/>
      <c r="CA113" s="120"/>
      <c r="CB113" s="120"/>
      <c r="CC113" s="120"/>
      <c r="CD113" s="120"/>
      <c r="CE113" s="120"/>
      <c r="CF113" s="120"/>
      <c r="CG113" s="120"/>
      <c r="CH113" s="120"/>
      <c r="CI113" s="120"/>
      <c r="CJ113" s="120"/>
      <c r="CK113" s="120"/>
      <c r="CL113" s="120"/>
      <c r="CM113" s="120"/>
      <c r="CN113" s="120"/>
      <c r="CO113" s="94"/>
      <c r="CP113" s="94"/>
      <c r="CQ113" s="94"/>
      <c r="CR113" s="94"/>
      <c r="CS113" s="94"/>
      <c r="CT113" s="94"/>
      <c r="CU113" s="94"/>
      <c r="CV113" s="94"/>
      <c r="CW113" s="94"/>
      <c r="CX113" s="94"/>
      <c r="CY113" s="94"/>
      <c r="CZ113" s="94"/>
      <c r="DA113" s="94"/>
      <c r="DB113" s="94"/>
      <c r="DC113" s="94"/>
      <c r="DD113" s="94"/>
      <c r="DE113" s="11"/>
      <c r="DF113" s="11"/>
      <c r="DG113" s="11"/>
      <c r="DH113" s="11"/>
      <c r="DI113" s="11"/>
      <c r="DJ113" s="11"/>
      <c r="DK113" s="11"/>
      <c r="DL113" s="11"/>
      <c r="DM113" s="94"/>
      <c r="DN113" s="94"/>
      <c r="DO113" s="94"/>
      <c r="DP113" s="94"/>
      <c r="DQ113" s="94"/>
      <c r="DR113" s="94"/>
      <c r="DS113" s="94"/>
      <c r="DT113" s="94"/>
      <c r="DU113" s="94"/>
      <c r="DV113" s="94"/>
      <c r="DW113" s="94"/>
      <c r="DX113" s="94"/>
      <c r="DY113" s="94"/>
      <c r="DZ113" s="94"/>
      <c r="EA113" s="94"/>
      <c r="EB113" s="94"/>
      <c r="EC113" s="94"/>
      <c r="ED113" s="94"/>
      <c r="EE113" s="94"/>
      <c r="EF113" s="94"/>
      <c r="EG113" s="94"/>
      <c r="EH113" s="94"/>
      <c r="EI113" s="94"/>
      <c r="EJ113" s="94"/>
      <c r="EK113" s="94"/>
      <c r="EL113" s="94"/>
      <c r="EM113" s="94"/>
      <c r="EN113" s="94"/>
      <c r="EO113" s="94"/>
      <c r="EP113" s="94"/>
      <c r="EQ113" s="94"/>
      <c r="ER113" s="94"/>
      <c r="ES113" s="94"/>
      <c r="ET113" s="94"/>
      <c r="EU113" s="94"/>
      <c r="EV113" s="94"/>
      <c r="EW113" s="94"/>
      <c r="EX113" s="94"/>
      <c r="EY113" s="94"/>
      <c r="EZ113" s="94"/>
      <c r="FA113" s="94"/>
      <c r="FB113" s="94"/>
      <c r="FC113" s="94"/>
      <c r="FD113" s="94"/>
      <c r="FE113" s="94"/>
      <c r="FF113" s="94"/>
      <c r="FG113" s="94"/>
      <c r="FH113" s="94"/>
      <c r="FI113" s="94"/>
      <c r="FJ113" s="94"/>
      <c r="FK113" s="94"/>
      <c r="FL113" s="94"/>
      <c r="FM113" s="94"/>
      <c r="FN113" s="94"/>
      <c r="FO113" s="94"/>
      <c r="FP113" s="94"/>
      <c r="FQ113" s="114"/>
      <c r="FR113" s="114"/>
      <c r="FS113" s="114"/>
      <c r="FT113" s="114"/>
      <c r="FU113" s="114"/>
      <c r="FV113" s="114"/>
      <c r="FW113" s="114"/>
      <c r="FX113" s="114"/>
      <c r="FY113" s="89"/>
      <c r="FZ113" s="89"/>
      <c r="GA113" s="26"/>
      <c r="GB113" s="26"/>
      <c r="GC113" s="102"/>
      <c r="GD113" s="26"/>
      <c r="GE113" s="103"/>
      <c r="GF113" s="103"/>
      <c r="GG113" s="103"/>
      <c r="GH113" s="26"/>
      <c r="GI113" s="105"/>
      <c r="GJ113" s="105"/>
      <c r="GK113" s="105"/>
      <c r="GL113" s="26"/>
      <c r="GM113" s="26"/>
      <c r="GN113" s="26"/>
      <c r="GO113" s="26"/>
      <c r="GP113" s="26"/>
      <c r="GQ113" s="26"/>
      <c r="GR113" s="26"/>
      <c r="GS113" s="26"/>
      <c r="GT113" s="26"/>
      <c r="GU113" s="26"/>
      <c r="GV113" s="26"/>
      <c r="GW113" s="26"/>
      <c r="GX113" s="26"/>
      <c r="GY113" s="26"/>
      <c r="GZ113" s="26"/>
      <c r="HA113" s="26"/>
      <c r="HB113" s="26"/>
      <c r="HC113" s="26"/>
      <c r="HD113" s="26"/>
      <c r="HE113" s="26"/>
      <c r="HF113" s="26"/>
      <c r="HG113" s="26"/>
      <c r="HH113" s="26"/>
      <c r="HI113" s="26"/>
      <c r="HJ113" s="26"/>
      <c r="HK113" s="26"/>
      <c r="HL113" s="26"/>
      <c r="HM113" s="26"/>
      <c r="HN113" s="26"/>
      <c r="HO113" s="26"/>
      <c r="HP113" s="26"/>
      <c r="HQ113" s="26"/>
      <c r="HR113" s="26"/>
      <c r="HS113" s="26"/>
      <c r="HT113" s="26"/>
      <c r="HU113" s="106"/>
      <c r="HV113" s="106"/>
      <c r="HW113" s="106"/>
      <c r="HX113" s="106"/>
      <c r="HY113" s="106"/>
      <c r="HZ113" s="106"/>
      <c r="IA113" s="106"/>
      <c r="IB113" s="26"/>
      <c r="IC113" s="103"/>
      <c r="ID113" s="26"/>
      <c r="IE113" s="107"/>
      <c r="IF113" s="26"/>
      <c r="IG113" s="107"/>
      <c r="IH113" s="107"/>
      <c r="II113" s="107"/>
      <c r="IJ113" s="103"/>
      <c r="IK113" s="26"/>
      <c r="IL113" s="107"/>
      <c r="IM113" s="26"/>
      <c r="IN113" s="107"/>
      <c r="IO113" s="26"/>
      <c r="IP113" s="107"/>
      <c r="IQ113" s="103"/>
      <c r="IR113" s="108"/>
      <c r="IS113" s="107"/>
      <c r="IT113" s="107"/>
      <c r="IU113" s="107"/>
      <c r="IV113" s="107"/>
      <c r="IW113" s="107"/>
      <c r="IX113" s="26"/>
      <c r="IY113" s="107"/>
      <c r="IZ113" s="106"/>
      <c r="JA113" s="106"/>
      <c r="JB113" s="106"/>
      <c r="JC113" s="106"/>
      <c r="JD113" s="106"/>
      <c r="JE113" s="106"/>
      <c r="JF113" s="106"/>
      <c r="JG113" s="26"/>
      <c r="JH113" s="26"/>
      <c r="JI113" s="26"/>
      <c r="JJ113" s="26"/>
      <c r="JK113" s="26"/>
      <c r="JL113" s="26"/>
      <c r="JM113" s="26"/>
      <c r="JN113" s="26"/>
      <c r="JO113" s="26"/>
      <c r="JP113" s="26"/>
      <c r="JQ113" s="26"/>
      <c r="JR113" s="26"/>
      <c r="JS113" s="26"/>
      <c r="JT113" s="26"/>
      <c r="JU113" s="26"/>
      <c r="JV113" s="26"/>
      <c r="JW113" s="26"/>
      <c r="JX113" s="26"/>
      <c r="JY113" s="26"/>
      <c r="JZ113" s="26"/>
      <c r="KA113" s="26"/>
      <c r="KB113" s="26"/>
      <c r="KC113" s="26"/>
      <c r="KD113" s="26"/>
      <c r="KE113" s="26"/>
      <c r="KF113" s="26"/>
      <c r="KG113" s="26"/>
      <c r="KH113" s="26"/>
      <c r="KI113" s="26"/>
      <c r="KJ113" s="26"/>
      <c r="KK113" s="26"/>
      <c r="KL113" s="26"/>
      <c r="KM113" s="26"/>
      <c r="KN113" s="26"/>
      <c r="KO113" s="26"/>
      <c r="KP113" s="26"/>
      <c r="KQ113" s="26"/>
      <c r="KR113" s="26"/>
      <c r="KS113" s="26"/>
      <c r="KT113" s="26"/>
      <c r="KU113" s="26"/>
      <c r="KV113" s="26"/>
      <c r="KW113" s="26"/>
      <c r="KX113" s="26"/>
      <c r="KY113" s="26"/>
      <c r="KZ113" s="26"/>
      <c r="LA113" s="26"/>
      <c r="LB113" s="26"/>
      <c r="LC113" s="26"/>
      <c r="LD113" s="26"/>
      <c r="LE113" s="26"/>
    </row>
    <row r="114" spans="1:317" s="122" customFormat="1" ht="13.8" x14ac:dyDescent="0.3">
      <c r="L114" s="26"/>
      <c r="M114" s="100"/>
      <c r="N114" s="100"/>
      <c r="O114" s="100"/>
      <c r="P114" s="100"/>
      <c r="Q114" s="100"/>
      <c r="R114" s="100"/>
      <c r="S114" s="101"/>
      <c r="T114" s="100"/>
      <c r="V114" s="95"/>
      <c r="W114" s="95"/>
      <c r="X114" s="117"/>
      <c r="Y114" s="117"/>
      <c r="Z114" s="39"/>
      <c r="AA114" s="39"/>
      <c r="AB114" s="39"/>
      <c r="AC114" s="98"/>
      <c r="AD114" s="41"/>
      <c r="AE114" s="41"/>
      <c r="AF114" s="40"/>
      <c r="AG114" s="39"/>
      <c r="AH114" s="39"/>
      <c r="AI114" s="98"/>
      <c r="AJ114" s="41"/>
      <c r="AK114" s="41"/>
      <c r="AL114" s="41"/>
      <c r="AM114" s="39"/>
      <c r="AN114" s="39"/>
      <c r="AO114" s="39"/>
      <c r="AP114" s="41"/>
      <c r="AQ114" s="41"/>
      <c r="AR114" s="4"/>
      <c r="AS114" s="10"/>
      <c r="AT114" s="13"/>
      <c r="AU114" s="17"/>
      <c r="AV114" s="11"/>
      <c r="AW114" s="10"/>
      <c r="AX114" s="10"/>
      <c r="AY114" s="10"/>
      <c r="AZ114" s="10"/>
      <c r="BA114" s="10"/>
      <c r="BB114" s="10"/>
      <c r="BC114" s="10"/>
      <c r="BD114" s="10"/>
      <c r="BE114" s="10"/>
      <c r="BF114" s="10"/>
      <c r="BG114" s="10"/>
      <c r="BH114" s="1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c r="CG114" s="120"/>
      <c r="CH114" s="120"/>
      <c r="CI114" s="120"/>
      <c r="CJ114" s="120"/>
      <c r="CK114" s="120"/>
      <c r="CL114" s="120"/>
      <c r="CM114" s="120"/>
      <c r="CN114" s="120"/>
      <c r="CO114" s="94"/>
      <c r="CP114" s="94"/>
      <c r="CQ114" s="94"/>
      <c r="CR114" s="94"/>
      <c r="CS114" s="94"/>
      <c r="CT114" s="94"/>
      <c r="CU114" s="94"/>
      <c r="CV114" s="94"/>
      <c r="CW114" s="94"/>
      <c r="CX114" s="94"/>
      <c r="CY114" s="94"/>
      <c r="CZ114" s="94"/>
      <c r="DA114" s="94"/>
      <c r="DB114" s="94"/>
      <c r="DC114" s="94"/>
      <c r="DD114" s="94"/>
      <c r="DE114" s="11"/>
      <c r="DF114" s="11"/>
      <c r="DG114" s="11"/>
      <c r="DH114" s="11"/>
      <c r="DI114" s="11"/>
      <c r="DJ114" s="11"/>
      <c r="DK114" s="11"/>
      <c r="DL114" s="11"/>
      <c r="DM114" s="94"/>
      <c r="DN114" s="94"/>
      <c r="DO114" s="94"/>
      <c r="DP114" s="94"/>
      <c r="DQ114" s="94"/>
      <c r="DR114" s="94"/>
      <c r="DS114" s="94"/>
      <c r="DT114" s="94"/>
      <c r="DU114" s="94"/>
      <c r="DV114" s="94"/>
      <c r="DW114" s="94"/>
      <c r="DX114" s="94"/>
      <c r="DY114" s="94"/>
      <c r="DZ114" s="94"/>
      <c r="EA114" s="94"/>
      <c r="EB114" s="94"/>
      <c r="EC114" s="94"/>
      <c r="ED114" s="94"/>
      <c r="EE114" s="94"/>
      <c r="EF114" s="94"/>
      <c r="EG114" s="94"/>
      <c r="EH114" s="94"/>
      <c r="EI114" s="94"/>
      <c r="EJ114" s="94"/>
      <c r="EK114" s="94"/>
      <c r="EL114" s="94"/>
      <c r="EM114" s="94"/>
      <c r="EN114" s="94"/>
      <c r="EO114" s="94"/>
      <c r="EP114" s="94"/>
      <c r="EQ114" s="94"/>
      <c r="ER114" s="94"/>
      <c r="ES114" s="94"/>
      <c r="ET114" s="94"/>
      <c r="EU114" s="94"/>
      <c r="EV114" s="94"/>
      <c r="EW114" s="94"/>
      <c r="EX114" s="94"/>
      <c r="EY114" s="94"/>
      <c r="EZ114" s="94"/>
      <c r="FA114" s="94"/>
      <c r="FB114" s="94"/>
      <c r="FC114" s="94"/>
      <c r="FD114" s="94"/>
      <c r="FE114" s="94"/>
      <c r="FF114" s="94"/>
      <c r="FG114" s="94"/>
      <c r="FH114" s="94"/>
      <c r="FI114" s="94"/>
      <c r="FJ114" s="94"/>
      <c r="FK114" s="94"/>
      <c r="FL114" s="94"/>
      <c r="FM114" s="94"/>
      <c r="FN114" s="94"/>
      <c r="FO114" s="94"/>
      <c r="FP114" s="94"/>
      <c r="FQ114" s="114"/>
      <c r="FR114" s="114"/>
      <c r="FS114" s="114"/>
      <c r="FT114" s="114"/>
      <c r="FU114" s="114"/>
      <c r="FV114" s="114"/>
      <c r="FW114" s="114"/>
      <c r="FX114" s="114"/>
      <c r="FY114" s="89"/>
      <c r="FZ114" s="89"/>
      <c r="GA114" s="26"/>
      <c r="GB114" s="26"/>
      <c r="GC114" s="102"/>
      <c r="GD114" s="26"/>
      <c r="GE114" s="103"/>
      <c r="GF114" s="103"/>
      <c r="GG114" s="103"/>
      <c r="GH114" s="26"/>
      <c r="GI114" s="105"/>
      <c r="GJ114" s="105"/>
      <c r="GK114" s="105"/>
      <c r="GL114" s="26"/>
      <c r="GM114" s="26"/>
      <c r="GN114" s="26"/>
      <c r="GO114" s="26"/>
      <c r="GP114" s="26"/>
      <c r="GQ114" s="26"/>
      <c r="GR114" s="26"/>
      <c r="GS114" s="26"/>
      <c r="GT114" s="26"/>
      <c r="GU114" s="26"/>
      <c r="GV114" s="26"/>
      <c r="GW114" s="26"/>
      <c r="GX114" s="26"/>
      <c r="GY114" s="26"/>
      <c r="GZ114" s="26"/>
      <c r="HA114" s="26"/>
      <c r="HB114" s="26"/>
      <c r="HC114" s="26"/>
      <c r="HD114" s="26"/>
      <c r="HE114" s="26"/>
      <c r="HF114" s="26"/>
      <c r="HG114" s="26"/>
      <c r="HH114" s="26"/>
      <c r="HI114" s="26"/>
      <c r="HJ114" s="26"/>
      <c r="HK114" s="26"/>
      <c r="HL114" s="26"/>
      <c r="HM114" s="26"/>
      <c r="HN114" s="26"/>
      <c r="HO114" s="26"/>
      <c r="HP114" s="26"/>
      <c r="HQ114" s="26"/>
      <c r="HR114" s="26"/>
      <c r="HS114" s="26"/>
      <c r="HT114" s="26"/>
      <c r="HU114" s="106"/>
      <c r="HV114" s="106"/>
      <c r="HW114" s="106"/>
      <c r="HX114" s="106"/>
      <c r="HY114" s="106"/>
      <c r="HZ114" s="106"/>
      <c r="IA114" s="106"/>
      <c r="IB114" s="26"/>
      <c r="IC114" s="103"/>
      <c r="ID114" s="26"/>
      <c r="IE114" s="107"/>
      <c r="IF114" s="26"/>
      <c r="IG114" s="107"/>
      <c r="IH114" s="107"/>
      <c r="II114" s="107"/>
      <c r="IJ114" s="103"/>
      <c r="IK114" s="26"/>
      <c r="IL114" s="107"/>
      <c r="IM114" s="110"/>
      <c r="IN114" s="107"/>
      <c r="IO114" s="26"/>
      <c r="IP114" s="107"/>
      <c r="IQ114" s="103"/>
      <c r="IR114" s="108"/>
      <c r="IS114" s="107"/>
      <c r="IT114" s="107"/>
      <c r="IU114" s="107"/>
      <c r="IV114" s="107"/>
      <c r="IW114" s="107"/>
      <c r="IX114" s="103"/>
      <c r="IY114" s="107"/>
      <c r="IZ114" s="106"/>
      <c r="JA114" s="106"/>
      <c r="JB114" s="106"/>
      <c r="JC114" s="106"/>
      <c r="JD114" s="106"/>
      <c r="JE114" s="106"/>
      <c r="JF114" s="106"/>
      <c r="JG114" s="26"/>
      <c r="JH114" s="26"/>
      <c r="JI114" s="26"/>
      <c r="JJ114" s="26"/>
      <c r="JK114" s="26"/>
      <c r="JL114" s="26"/>
      <c r="JM114" s="26"/>
      <c r="JN114" s="26"/>
      <c r="JO114" s="26"/>
      <c r="JP114" s="26"/>
      <c r="JQ114" s="26"/>
      <c r="JR114" s="26"/>
      <c r="JS114" s="26"/>
      <c r="JT114" s="26"/>
      <c r="JU114" s="26"/>
      <c r="JV114" s="26"/>
      <c r="JW114" s="26"/>
      <c r="JX114" s="26"/>
      <c r="JY114" s="26"/>
      <c r="JZ114" s="26"/>
      <c r="KA114" s="26"/>
      <c r="KB114" s="26"/>
      <c r="KC114" s="26"/>
      <c r="KD114" s="26"/>
      <c r="KE114" s="26"/>
      <c r="KF114" s="26"/>
      <c r="KG114" s="26"/>
      <c r="KH114" s="26"/>
      <c r="KI114" s="26"/>
      <c r="KJ114" s="26"/>
      <c r="KK114" s="26"/>
      <c r="KL114" s="26"/>
      <c r="KM114" s="26"/>
      <c r="KN114" s="26"/>
      <c r="KO114" s="26"/>
      <c r="KP114" s="26"/>
      <c r="KQ114" s="26"/>
      <c r="KR114" s="26"/>
      <c r="KS114" s="26"/>
      <c r="KT114" s="26"/>
      <c r="KU114" s="26"/>
      <c r="KV114" s="26"/>
      <c r="KW114" s="26"/>
      <c r="KX114" s="26"/>
      <c r="KY114" s="26"/>
      <c r="KZ114" s="26"/>
      <c r="LA114" s="26"/>
      <c r="LB114" s="26"/>
      <c r="LC114" s="26"/>
      <c r="LD114" s="26"/>
      <c r="LE114" s="26"/>
    </row>
    <row r="115" spans="1:317" s="122" customFormat="1" ht="13.8" x14ac:dyDescent="0.3">
      <c r="L115" s="26"/>
      <c r="M115" s="100"/>
      <c r="N115" s="100"/>
      <c r="O115" s="100"/>
      <c r="P115" s="100"/>
      <c r="Q115" s="100"/>
      <c r="R115" s="100"/>
      <c r="S115" s="101"/>
      <c r="T115" s="100"/>
      <c r="V115" s="95"/>
      <c r="W115" s="95"/>
      <c r="X115" s="117"/>
      <c r="Y115" s="117"/>
      <c r="Z115" s="39"/>
      <c r="AA115" s="39"/>
      <c r="AB115" s="39"/>
      <c r="AC115" s="98"/>
      <c r="AD115" s="41"/>
      <c r="AE115" s="41"/>
      <c r="AF115" s="40"/>
      <c r="AG115" s="39"/>
      <c r="AH115" s="39"/>
      <c r="AI115" s="98"/>
      <c r="AJ115" s="41"/>
      <c r="AK115" s="41"/>
      <c r="AL115" s="41"/>
      <c r="AM115" s="39"/>
      <c r="AN115" s="39"/>
      <c r="AO115" s="39"/>
      <c r="AP115" s="41"/>
      <c r="AQ115" s="41"/>
      <c r="AR115" s="4"/>
      <c r="AS115" s="10"/>
      <c r="AT115" s="13"/>
      <c r="AU115" s="17"/>
      <c r="AV115" s="11"/>
      <c r="AW115" s="10"/>
      <c r="AX115" s="10"/>
      <c r="AY115" s="10"/>
      <c r="AZ115" s="10"/>
      <c r="BA115" s="10"/>
      <c r="BB115" s="10"/>
      <c r="BC115" s="10"/>
      <c r="BD115" s="10"/>
      <c r="BE115" s="10"/>
      <c r="BF115" s="10"/>
      <c r="BG115" s="10"/>
      <c r="BH115" s="10"/>
      <c r="BI115" s="120"/>
      <c r="BJ115" s="120"/>
      <c r="BK115" s="120"/>
      <c r="BL115" s="120"/>
      <c r="BM115" s="120"/>
      <c r="BN115" s="120"/>
      <c r="BO115" s="120"/>
      <c r="BP115" s="120"/>
      <c r="BQ115" s="120"/>
      <c r="BR115" s="120"/>
      <c r="BS115" s="120"/>
      <c r="BT115" s="120"/>
      <c r="BU115" s="120"/>
      <c r="BV115" s="120"/>
      <c r="BW115" s="120"/>
      <c r="BX115" s="120"/>
      <c r="BY115" s="120"/>
      <c r="BZ115" s="120"/>
      <c r="CA115" s="120"/>
      <c r="CB115" s="120"/>
      <c r="CC115" s="120"/>
      <c r="CD115" s="120"/>
      <c r="CE115" s="120"/>
      <c r="CF115" s="120"/>
      <c r="CG115" s="120"/>
      <c r="CH115" s="120"/>
      <c r="CI115" s="120"/>
      <c r="CJ115" s="120"/>
      <c r="CK115" s="120"/>
      <c r="CL115" s="120"/>
      <c r="CM115" s="120"/>
      <c r="CN115" s="120"/>
      <c r="CO115" s="94"/>
      <c r="CP115" s="94"/>
      <c r="CQ115" s="94"/>
      <c r="CR115" s="94"/>
      <c r="CS115" s="94"/>
      <c r="CT115" s="94"/>
      <c r="CU115" s="94"/>
      <c r="CV115" s="94"/>
      <c r="CW115" s="94"/>
      <c r="CX115" s="94"/>
      <c r="CY115" s="94"/>
      <c r="CZ115" s="94"/>
      <c r="DA115" s="94"/>
      <c r="DB115" s="94"/>
      <c r="DC115" s="94"/>
      <c r="DD115" s="94"/>
      <c r="DE115" s="11"/>
      <c r="DF115" s="11"/>
      <c r="DG115" s="11"/>
      <c r="DH115" s="11"/>
      <c r="DI115" s="11"/>
      <c r="DJ115" s="11"/>
      <c r="DK115" s="11"/>
      <c r="DL115" s="11"/>
      <c r="DM115" s="94"/>
      <c r="DN115" s="94"/>
      <c r="DO115" s="94"/>
      <c r="DP115" s="94"/>
      <c r="DQ115" s="94"/>
      <c r="DR115" s="94"/>
      <c r="DS115" s="94"/>
      <c r="DT115" s="94"/>
      <c r="DU115" s="94"/>
      <c r="DV115" s="94"/>
      <c r="DW115" s="94"/>
      <c r="DX115" s="94"/>
      <c r="DY115" s="94"/>
      <c r="DZ115" s="94"/>
      <c r="EA115" s="94"/>
      <c r="EB115" s="94"/>
      <c r="EC115" s="94"/>
      <c r="ED115" s="94"/>
      <c r="EE115" s="94"/>
      <c r="EF115" s="94"/>
      <c r="EG115" s="94"/>
      <c r="EH115" s="94"/>
      <c r="EI115" s="94"/>
      <c r="EJ115" s="94"/>
      <c r="EK115" s="94"/>
      <c r="EL115" s="94"/>
      <c r="EM115" s="94"/>
      <c r="EN115" s="94"/>
      <c r="EO115" s="94"/>
      <c r="EP115" s="94"/>
      <c r="EQ115" s="94"/>
      <c r="ER115" s="94"/>
      <c r="ES115" s="94"/>
      <c r="ET115" s="94"/>
      <c r="EU115" s="94"/>
      <c r="EV115" s="94"/>
      <c r="EW115" s="94"/>
      <c r="EX115" s="94"/>
      <c r="EY115" s="94"/>
      <c r="EZ115" s="94"/>
      <c r="FA115" s="94"/>
      <c r="FB115" s="94"/>
      <c r="FC115" s="94"/>
      <c r="FD115" s="94"/>
      <c r="FE115" s="94"/>
      <c r="FF115" s="94"/>
      <c r="FG115" s="94"/>
      <c r="FH115" s="94"/>
      <c r="FI115" s="94"/>
      <c r="FJ115" s="94"/>
      <c r="FK115" s="94"/>
      <c r="FL115" s="94"/>
      <c r="FM115" s="94"/>
      <c r="FN115" s="94"/>
      <c r="FO115" s="94"/>
      <c r="FP115" s="94"/>
      <c r="FQ115" s="114"/>
      <c r="FR115" s="114"/>
      <c r="FS115" s="114"/>
      <c r="FT115" s="114"/>
      <c r="FU115" s="114"/>
      <c r="FV115" s="114"/>
      <c r="FW115" s="114"/>
      <c r="FX115" s="114"/>
      <c r="FY115" s="89"/>
      <c r="FZ115" s="89"/>
      <c r="GA115" s="26"/>
      <c r="GB115" s="26"/>
      <c r="GC115" s="102"/>
      <c r="GD115" s="26"/>
      <c r="GE115" s="103"/>
      <c r="GF115" s="103"/>
      <c r="GG115" s="103"/>
      <c r="GH115" s="26"/>
      <c r="GI115" s="105"/>
      <c r="GJ115" s="105"/>
      <c r="GK115" s="105"/>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106"/>
      <c r="HV115" s="106"/>
      <c r="HW115" s="106"/>
      <c r="HX115" s="106"/>
      <c r="HY115" s="106"/>
      <c r="HZ115" s="106"/>
      <c r="IA115" s="106"/>
      <c r="IB115" s="26"/>
      <c r="IC115" s="103"/>
      <c r="ID115" s="107"/>
      <c r="IE115" s="107"/>
      <c r="IF115" s="107"/>
      <c r="IG115" s="107"/>
      <c r="IH115" s="107"/>
      <c r="II115" s="107"/>
      <c r="IJ115" s="103"/>
      <c r="IK115" s="108"/>
      <c r="IL115" s="107"/>
      <c r="IM115" s="26"/>
      <c r="IN115" s="107"/>
      <c r="IO115" s="107"/>
      <c r="IP115" s="107"/>
      <c r="IQ115" s="103"/>
      <c r="IR115" s="108"/>
      <c r="IS115" s="107"/>
      <c r="IT115" s="108"/>
      <c r="IU115" s="107"/>
      <c r="IV115" s="108"/>
      <c r="IW115" s="107"/>
      <c r="IX115" s="26"/>
      <c r="IY115" s="107"/>
      <c r="IZ115" s="106"/>
      <c r="JA115" s="106"/>
      <c r="JB115" s="106"/>
      <c r="JC115" s="106"/>
      <c r="JD115" s="106"/>
      <c r="JE115" s="106"/>
      <c r="JF115" s="106"/>
      <c r="JG115" s="26"/>
      <c r="JH115" s="26"/>
      <c r="JI115" s="26"/>
      <c r="JJ115" s="26"/>
      <c r="JK115" s="26"/>
      <c r="JL115" s="26"/>
      <c r="JM115" s="26"/>
      <c r="JN115" s="26"/>
      <c r="JO115" s="26"/>
      <c r="JP115" s="26"/>
      <c r="JQ115" s="26"/>
      <c r="JR115" s="26"/>
      <c r="JS115" s="26"/>
      <c r="JT115" s="26"/>
      <c r="JU115" s="26"/>
      <c r="JV115" s="26"/>
      <c r="JW115" s="26"/>
      <c r="JX115" s="26"/>
      <c r="JY115" s="26"/>
      <c r="JZ115" s="26"/>
      <c r="KA115" s="26"/>
      <c r="KB115" s="26"/>
      <c r="KC115" s="26"/>
      <c r="KD115" s="26"/>
      <c r="KE115" s="26"/>
      <c r="KF115" s="26"/>
      <c r="KG115" s="26"/>
      <c r="KH115" s="26"/>
      <c r="KI115" s="26"/>
      <c r="KJ115" s="26"/>
      <c r="KK115" s="26"/>
      <c r="KL115" s="26"/>
      <c r="KM115" s="26"/>
      <c r="KN115" s="26"/>
      <c r="KO115" s="26"/>
      <c r="KP115" s="26"/>
      <c r="KQ115" s="26"/>
      <c r="KR115" s="26"/>
      <c r="KS115" s="26"/>
      <c r="KT115" s="26"/>
      <c r="KU115" s="26"/>
      <c r="KV115" s="26"/>
      <c r="KW115" s="26"/>
      <c r="KX115" s="26"/>
      <c r="KY115" s="26"/>
      <c r="KZ115" s="26"/>
      <c r="LA115" s="26"/>
      <c r="LB115" s="26"/>
      <c r="LC115" s="26"/>
      <c r="LD115" s="26"/>
      <c r="LE115" s="26"/>
    </row>
    <row r="116" spans="1:317" s="122" customFormat="1" ht="13.8" x14ac:dyDescent="0.3">
      <c r="E116" s="95"/>
      <c r="H116" s="95"/>
      <c r="I116" s="95"/>
      <c r="J116" s="95"/>
      <c r="K116" s="95"/>
      <c r="L116" s="26"/>
      <c r="M116" s="100"/>
      <c r="N116" s="100"/>
      <c r="O116" s="100"/>
      <c r="P116" s="100"/>
      <c r="Q116" s="100"/>
      <c r="R116" s="100"/>
      <c r="S116" s="101"/>
      <c r="T116" s="100"/>
      <c r="V116" s="95"/>
      <c r="W116" s="95"/>
      <c r="X116" s="117"/>
      <c r="Y116" s="117"/>
      <c r="Z116" s="39"/>
      <c r="AA116" s="39"/>
      <c r="AB116" s="39"/>
      <c r="AC116" s="98"/>
      <c r="AD116" s="41"/>
      <c r="AE116" s="41"/>
      <c r="AF116" s="40"/>
      <c r="AG116" s="39"/>
      <c r="AH116" s="39"/>
      <c r="AI116" s="98"/>
      <c r="AJ116" s="41"/>
      <c r="AK116" s="41"/>
      <c r="AL116" s="41"/>
      <c r="AM116" s="39"/>
      <c r="AN116" s="39"/>
      <c r="AO116" s="39"/>
      <c r="AP116" s="41"/>
      <c r="AQ116" s="41"/>
      <c r="AR116" s="4"/>
      <c r="AS116" s="10"/>
      <c r="AT116" s="13"/>
      <c r="AU116" s="17"/>
      <c r="AV116" s="11"/>
      <c r="AW116" s="10"/>
      <c r="AX116" s="10"/>
      <c r="AY116" s="10"/>
      <c r="AZ116" s="10"/>
      <c r="BA116" s="10"/>
      <c r="BB116" s="10"/>
      <c r="BC116" s="10"/>
      <c r="BD116" s="10"/>
      <c r="BE116" s="10"/>
      <c r="BF116" s="10"/>
      <c r="BG116" s="10"/>
      <c r="BH116" s="10"/>
      <c r="BI116" s="120"/>
      <c r="BJ116" s="120"/>
      <c r="BK116" s="120"/>
      <c r="BL116" s="120"/>
      <c r="BM116" s="120"/>
      <c r="BN116" s="120"/>
      <c r="BO116" s="120"/>
      <c r="BP116" s="120"/>
      <c r="BQ116" s="120"/>
      <c r="BR116" s="120"/>
      <c r="BS116" s="120"/>
      <c r="BT116" s="120"/>
      <c r="BU116" s="120"/>
      <c r="BV116" s="120"/>
      <c r="BW116" s="120"/>
      <c r="BX116" s="120"/>
      <c r="BY116" s="120"/>
      <c r="BZ116" s="120"/>
      <c r="CA116" s="120"/>
      <c r="CB116" s="120"/>
      <c r="CC116" s="120"/>
      <c r="CD116" s="120"/>
      <c r="CE116" s="120"/>
      <c r="CF116" s="120"/>
      <c r="CG116" s="120"/>
      <c r="CH116" s="120"/>
      <c r="CI116" s="120"/>
      <c r="CJ116" s="120"/>
      <c r="CK116" s="120"/>
      <c r="CL116" s="120"/>
      <c r="CM116" s="120"/>
      <c r="CN116" s="120"/>
      <c r="CO116" s="94"/>
      <c r="CP116" s="94"/>
      <c r="CQ116" s="94"/>
      <c r="CR116" s="94"/>
      <c r="CS116" s="94"/>
      <c r="CT116" s="94"/>
      <c r="CU116" s="94"/>
      <c r="CV116" s="94"/>
      <c r="CW116" s="94"/>
      <c r="CX116" s="94"/>
      <c r="CY116" s="94"/>
      <c r="CZ116" s="94"/>
      <c r="DA116" s="94"/>
      <c r="DB116" s="94"/>
      <c r="DC116" s="94"/>
      <c r="DD116" s="94"/>
      <c r="DE116" s="11"/>
      <c r="DF116" s="11"/>
      <c r="DG116" s="11"/>
      <c r="DH116" s="11"/>
      <c r="DI116" s="11"/>
      <c r="DJ116" s="11"/>
      <c r="DK116" s="11"/>
      <c r="DL116" s="11"/>
      <c r="DM116" s="94"/>
      <c r="DN116" s="94"/>
      <c r="DO116" s="94"/>
      <c r="DP116" s="94"/>
      <c r="DQ116" s="94"/>
      <c r="DR116" s="94"/>
      <c r="DS116" s="94"/>
      <c r="DT116" s="94"/>
      <c r="DU116" s="94"/>
      <c r="DV116" s="94"/>
      <c r="DW116" s="94"/>
      <c r="DX116" s="94"/>
      <c r="DY116" s="94"/>
      <c r="DZ116" s="94"/>
      <c r="EA116" s="94"/>
      <c r="EB116" s="94"/>
      <c r="EC116" s="94"/>
      <c r="ED116" s="94"/>
      <c r="EE116" s="94"/>
      <c r="EF116" s="94"/>
      <c r="EG116" s="94"/>
      <c r="EH116" s="94"/>
      <c r="EI116" s="94"/>
      <c r="EJ116" s="94"/>
      <c r="EK116" s="94"/>
      <c r="EL116" s="94"/>
      <c r="EM116" s="94"/>
      <c r="EN116" s="94"/>
      <c r="EO116" s="94"/>
      <c r="EP116" s="94"/>
      <c r="EQ116" s="94"/>
      <c r="ER116" s="94"/>
      <c r="ES116" s="94"/>
      <c r="ET116" s="94"/>
      <c r="EU116" s="94"/>
      <c r="EV116" s="94"/>
      <c r="EW116" s="94"/>
      <c r="EX116" s="94"/>
      <c r="EY116" s="94"/>
      <c r="EZ116" s="94"/>
      <c r="FA116" s="94"/>
      <c r="FB116" s="94"/>
      <c r="FC116" s="94"/>
      <c r="FD116" s="94"/>
      <c r="FE116" s="94"/>
      <c r="FF116" s="94"/>
      <c r="FG116" s="94"/>
      <c r="FH116" s="94"/>
      <c r="FI116" s="94"/>
      <c r="FJ116" s="94"/>
      <c r="FK116" s="94"/>
      <c r="FL116" s="94"/>
      <c r="FM116" s="94"/>
      <c r="FN116" s="94"/>
      <c r="FO116" s="94"/>
      <c r="FP116" s="94"/>
      <c r="FQ116" s="114"/>
      <c r="FR116" s="114"/>
      <c r="FS116" s="114"/>
      <c r="FT116" s="114"/>
      <c r="FU116" s="114"/>
      <c r="FV116" s="114"/>
      <c r="FW116" s="114"/>
      <c r="FX116" s="114"/>
      <c r="FY116" s="89"/>
      <c r="FZ116" s="89"/>
      <c r="GA116" s="26"/>
      <c r="GB116" s="26"/>
      <c r="GC116" s="102"/>
      <c r="GD116" s="26"/>
      <c r="GE116" s="103"/>
      <c r="GF116" s="103"/>
      <c r="GG116" s="103"/>
      <c r="GH116" s="26"/>
      <c r="GI116" s="105"/>
      <c r="GJ116" s="105"/>
      <c r="GK116" s="105"/>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106"/>
      <c r="HV116" s="106"/>
      <c r="HW116" s="106"/>
      <c r="HX116" s="106"/>
      <c r="HY116" s="106"/>
      <c r="HZ116" s="106"/>
      <c r="IA116" s="106"/>
      <c r="IB116" s="26"/>
      <c r="IC116" s="103"/>
      <c r="ID116" s="107"/>
      <c r="IE116" s="107"/>
      <c r="IF116" s="107"/>
      <c r="IG116" s="107"/>
      <c r="IH116" s="107"/>
      <c r="II116" s="107"/>
      <c r="IJ116" s="103"/>
      <c r="IK116" s="108"/>
      <c r="IL116" s="107"/>
      <c r="IM116" s="26"/>
      <c r="IN116" s="107"/>
      <c r="IO116" s="107"/>
      <c r="IP116" s="107"/>
      <c r="IQ116" s="103"/>
      <c r="IR116" s="108"/>
      <c r="IS116" s="107"/>
      <c r="IT116" s="108"/>
      <c r="IU116" s="107"/>
      <c r="IV116" s="108"/>
      <c r="IW116" s="107"/>
      <c r="IX116" s="26"/>
      <c r="IY116" s="107"/>
      <c r="IZ116" s="106"/>
      <c r="JA116" s="106"/>
      <c r="JB116" s="106"/>
      <c r="JC116" s="106"/>
      <c r="JD116" s="106"/>
      <c r="JE116" s="106"/>
      <c r="JF116" s="106"/>
      <c r="JG116" s="26"/>
      <c r="JH116" s="26"/>
      <c r="JI116" s="26"/>
      <c r="JJ116" s="26"/>
      <c r="JK116" s="26"/>
      <c r="JL116" s="26"/>
      <c r="JM116" s="26"/>
      <c r="JN116" s="26"/>
      <c r="JO116" s="26"/>
      <c r="JP116" s="26"/>
      <c r="JQ116" s="26"/>
      <c r="JR116" s="26"/>
      <c r="JS116" s="26"/>
      <c r="JT116" s="26"/>
      <c r="JU116" s="26"/>
      <c r="JV116" s="26"/>
      <c r="JW116" s="26"/>
      <c r="JX116" s="26"/>
      <c r="JY116" s="26"/>
      <c r="JZ116" s="26"/>
      <c r="KA116" s="26"/>
      <c r="KB116" s="26"/>
      <c r="KC116" s="26"/>
      <c r="KD116" s="26"/>
      <c r="KE116" s="26"/>
      <c r="KF116" s="26"/>
      <c r="KG116" s="26"/>
      <c r="KH116" s="26"/>
      <c r="KI116" s="26"/>
      <c r="KJ116" s="26"/>
      <c r="KK116" s="26"/>
      <c r="KL116" s="26"/>
      <c r="KM116" s="26"/>
      <c r="KN116" s="26"/>
      <c r="KO116" s="26"/>
      <c r="KP116" s="26"/>
      <c r="KQ116" s="26"/>
      <c r="KR116" s="26"/>
      <c r="KS116" s="26"/>
      <c r="KT116" s="26"/>
      <c r="KU116" s="26"/>
      <c r="KV116" s="26"/>
      <c r="KW116" s="26"/>
      <c r="KX116" s="26"/>
      <c r="KY116" s="26"/>
      <c r="KZ116" s="26"/>
      <c r="LA116" s="26"/>
      <c r="LB116" s="26"/>
      <c r="LC116" s="26"/>
      <c r="LD116" s="26"/>
      <c r="LE116" s="26"/>
    </row>
    <row r="117" spans="1:317" s="122" customFormat="1" ht="13.8" x14ac:dyDescent="0.3">
      <c r="E117" s="95"/>
      <c r="H117" s="95"/>
      <c r="I117" s="95"/>
      <c r="J117" s="95"/>
      <c r="K117" s="95"/>
      <c r="L117" s="26"/>
      <c r="M117" s="100"/>
      <c r="N117" s="100"/>
      <c r="O117" s="100"/>
      <c r="P117" s="100"/>
      <c r="Q117" s="100"/>
      <c r="R117" s="100"/>
      <c r="S117" s="101"/>
      <c r="T117" s="100"/>
      <c r="X117" s="117"/>
      <c r="Y117" s="117"/>
      <c r="Z117" s="39"/>
      <c r="AA117" s="39"/>
      <c r="AB117" s="39"/>
      <c r="AC117" s="98"/>
      <c r="AD117" s="41"/>
      <c r="AE117" s="41"/>
      <c r="AF117" s="40"/>
      <c r="AG117" s="39"/>
      <c r="AH117" s="39"/>
      <c r="AI117" s="98"/>
      <c r="AJ117" s="41"/>
      <c r="AK117" s="41"/>
      <c r="AL117" s="41"/>
      <c r="AM117" s="39"/>
      <c r="AN117" s="39"/>
      <c r="AO117" s="39"/>
      <c r="AP117" s="41"/>
      <c r="AQ117" s="41"/>
      <c r="AR117" s="4"/>
      <c r="AS117" s="10"/>
      <c r="AT117" s="13"/>
      <c r="AU117" s="17"/>
      <c r="AV117" s="11"/>
      <c r="AW117" s="10"/>
      <c r="AX117" s="10"/>
      <c r="AY117" s="10"/>
      <c r="AZ117" s="10"/>
      <c r="BA117" s="10"/>
      <c r="BB117" s="10"/>
      <c r="BC117" s="10"/>
      <c r="BD117" s="10"/>
      <c r="BE117" s="10"/>
      <c r="BF117" s="10"/>
      <c r="BG117" s="10"/>
      <c r="BH117" s="10"/>
      <c r="BI117" s="120"/>
      <c r="BJ117" s="120"/>
      <c r="BK117" s="120"/>
      <c r="BL117" s="120"/>
      <c r="BM117" s="120"/>
      <c r="BN117" s="120"/>
      <c r="BO117" s="120"/>
      <c r="BP117" s="120"/>
      <c r="BQ117" s="120"/>
      <c r="BR117" s="120"/>
      <c r="BS117" s="120"/>
      <c r="BT117" s="120"/>
      <c r="BU117" s="120"/>
      <c r="BV117" s="120"/>
      <c r="BW117" s="120"/>
      <c r="BX117" s="120"/>
      <c r="BY117" s="120"/>
      <c r="BZ117" s="120"/>
      <c r="CA117" s="120"/>
      <c r="CB117" s="120"/>
      <c r="CC117" s="120"/>
      <c r="CD117" s="120"/>
      <c r="CE117" s="120"/>
      <c r="CF117" s="120"/>
      <c r="CG117" s="120"/>
      <c r="CH117" s="120"/>
      <c r="CI117" s="120"/>
      <c r="CJ117" s="120"/>
      <c r="CK117" s="120"/>
      <c r="CL117" s="120"/>
      <c r="CM117" s="120"/>
      <c r="CN117" s="120"/>
      <c r="CO117" s="94"/>
      <c r="CP117" s="94"/>
      <c r="CQ117" s="94"/>
      <c r="CR117" s="94"/>
      <c r="CS117" s="94"/>
      <c r="CT117" s="94"/>
      <c r="CU117" s="94"/>
      <c r="CV117" s="94"/>
      <c r="CW117" s="94"/>
      <c r="CX117" s="94"/>
      <c r="CY117" s="94"/>
      <c r="CZ117" s="94"/>
      <c r="DA117" s="94"/>
      <c r="DB117" s="94"/>
      <c r="DC117" s="94"/>
      <c r="DD117" s="94"/>
      <c r="DE117" s="11"/>
      <c r="DF117" s="11"/>
      <c r="DG117" s="11"/>
      <c r="DH117" s="11"/>
      <c r="DI117" s="11"/>
      <c r="DJ117" s="11"/>
      <c r="DK117" s="11"/>
      <c r="DL117" s="11"/>
      <c r="DM117" s="94"/>
      <c r="DN117" s="94"/>
      <c r="DO117" s="94"/>
      <c r="DP117" s="94"/>
      <c r="DQ117" s="94"/>
      <c r="DR117" s="94"/>
      <c r="DS117" s="94"/>
      <c r="DT117" s="94"/>
      <c r="DU117" s="94"/>
      <c r="DV117" s="94"/>
      <c r="DW117" s="94"/>
      <c r="DX117" s="94"/>
      <c r="DY117" s="94"/>
      <c r="DZ117" s="94"/>
      <c r="EA117" s="94"/>
      <c r="EB117" s="94"/>
      <c r="EC117" s="94"/>
      <c r="ED117" s="94"/>
      <c r="EE117" s="94"/>
      <c r="EF117" s="94"/>
      <c r="EG117" s="94"/>
      <c r="EH117" s="94"/>
      <c r="EI117" s="94"/>
      <c r="EJ117" s="94"/>
      <c r="EK117" s="94"/>
      <c r="EL117" s="94"/>
      <c r="EM117" s="94"/>
      <c r="EN117" s="94"/>
      <c r="EO117" s="94"/>
      <c r="EP117" s="94"/>
      <c r="EQ117" s="94"/>
      <c r="ER117" s="94"/>
      <c r="ES117" s="94"/>
      <c r="ET117" s="94"/>
      <c r="EU117" s="94"/>
      <c r="EV117" s="94"/>
      <c r="EW117" s="94"/>
      <c r="EX117" s="94"/>
      <c r="EY117" s="94"/>
      <c r="EZ117" s="94"/>
      <c r="FA117" s="94"/>
      <c r="FB117" s="94"/>
      <c r="FC117" s="94"/>
      <c r="FD117" s="94"/>
      <c r="FE117" s="94"/>
      <c r="FF117" s="94"/>
      <c r="FG117" s="94"/>
      <c r="FH117" s="94"/>
      <c r="FI117" s="94"/>
      <c r="FJ117" s="94"/>
      <c r="FK117" s="94"/>
      <c r="FL117" s="94"/>
      <c r="FM117" s="94"/>
      <c r="FN117" s="94"/>
      <c r="FO117" s="94"/>
      <c r="FP117" s="94"/>
      <c r="FQ117" s="114"/>
      <c r="FR117" s="114"/>
      <c r="FS117" s="114"/>
      <c r="FT117" s="114"/>
      <c r="FU117" s="114"/>
      <c r="FV117" s="114"/>
      <c r="FW117" s="114"/>
      <c r="FX117" s="114"/>
      <c r="FY117" s="89"/>
      <c r="FZ117" s="89"/>
      <c r="GA117" s="26"/>
      <c r="GB117" s="26"/>
      <c r="GC117" s="102"/>
      <c r="GD117" s="26"/>
      <c r="GE117" s="103"/>
      <c r="GF117" s="103"/>
      <c r="GG117" s="103"/>
      <c r="GH117" s="26"/>
      <c r="GI117" s="105"/>
      <c r="GJ117" s="105"/>
      <c r="GK117" s="105"/>
      <c r="GL117" s="26"/>
      <c r="GM117" s="26"/>
      <c r="GN117" s="26"/>
      <c r="GO117" s="26"/>
      <c r="GP117" s="26"/>
      <c r="GQ117" s="26"/>
      <c r="GR117" s="26"/>
      <c r="GS117" s="26"/>
      <c r="GT117" s="26"/>
      <c r="GU117" s="26"/>
      <c r="GV117" s="26"/>
      <c r="GW117" s="26"/>
      <c r="GX117" s="26"/>
      <c r="GY117" s="26"/>
      <c r="GZ117" s="26"/>
      <c r="HA117" s="26"/>
      <c r="HB117" s="26"/>
      <c r="HC117" s="26"/>
      <c r="HD117" s="26"/>
      <c r="HE117" s="26"/>
      <c r="HF117" s="26"/>
      <c r="HG117" s="26"/>
      <c r="HH117" s="26"/>
      <c r="HI117" s="26"/>
      <c r="HJ117" s="26"/>
      <c r="HK117" s="26"/>
      <c r="HL117" s="26"/>
      <c r="HM117" s="26"/>
      <c r="HN117" s="26"/>
      <c r="HO117" s="26"/>
      <c r="HP117" s="26"/>
      <c r="HQ117" s="26"/>
      <c r="HR117" s="26"/>
      <c r="HS117" s="26"/>
      <c r="HT117" s="26"/>
      <c r="HU117" s="106"/>
      <c r="HV117" s="106"/>
      <c r="HW117" s="106"/>
      <c r="HX117" s="106"/>
      <c r="HY117" s="106"/>
      <c r="HZ117" s="106"/>
      <c r="IA117" s="106"/>
      <c r="IB117" s="26"/>
      <c r="IC117" s="103"/>
      <c r="ID117" s="26"/>
      <c r="IE117" s="107"/>
      <c r="IF117" s="26"/>
      <c r="IG117" s="107"/>
      <c r="IH117" s="107"/>
      <c r="II117" s="107"/>
      <c r="IJ117" s="103"/>
      <c r="IK117" s="26"/>
      <c r="IL117" s="107"/>
      <c r="IM117" s="26"/>
      <c r="IN117" s="107"/>
      <c r="IO117" s="26"/>
      <c r="IP117" s="107"/>
      <c r="IQ117" s="103"/>
      <c r="IR117" s="108"/>
      <c r="IS117" s="107"/>
      <c r="IT117" s="107"/>
      <c r="IU117" s="107"/>
      <c r="IV117" s="107"/>
      <c r="IW117" s="107"/>
      <c r="IX117" s="26"/>
      <c r="IY117" s="107"/>
      <c r="IZ117" s="106"/>
      <c r="JA117" s="106"/>
      <c r="JB117" s="106"/>
      <c r="JC117" s="106"/>
      <c r="JD117" s="106"/>
      <c r="JE117" s="106"/>
      <c r="JF117" s="106"/>
      <c r="JG117" s="26"/>
      <c r="JH117" s="26"/>
      <c r="JI117" s="26"/>
      <c r="JJ117" s="26"/>
      <c r="JK117" s="26"/>
      <c r="JL117" s="26"/>
      <c r="JM117" s="26"/>
      <c r="JN117" s="26"/>
      <c r="JO117" s="26"/>
      <c r="JP117" s="26"/>
      <c r="JQ117" s="26"/>
      <c r="JR117" s="26"/>
      <c r="JS117" s="26"/>
      <c r="JT117" s="26"/>
      <c r="JU117" s="26"/>
      <c r="JV117" s="26"/>
      <c r="JW117" s="26"/>
      <c r="JX117" s="26"/>
      <c r="JY117" s="26"/>
      <c r="JZ117" s="26"/>
      <c r="KA117" s="26"/>
      <c r="KB117" s="26"/>
      <c r="KC117" s="26"/>
      <c r="KD117" s="26"/>
      <c r="KE117" s="26"/>
      <c r="KF117" s="26"/>
      <c r="KG117" s="26"/>
      <c r="KH117" s="26"/>
      <c r="KI117" s="26"/>
      <c r="KJ117" s="26"/>
      <c r="KK117" s="26"/>
      <c r="KL117" s="26"/>
      <c r="KM117" s="26"/>
      <c r="KN117" s="26"/>
      <c r="KO117" s="26"/>
      <c r="KP117" s="26"/>
      <c r="KQ117" s="26"/>
      <c r="KR117" s="26"/>
      <c r="KS117" s="26"/>
      <c r="KT117" s="26"/>
      <c r="KU117" s="26"/>
      <c r="KV117" s="26"/>
      <c r="KW117" s="26"/>
      <c r="KX117" s="26"/>
      <c r="KY117" s="26"/>
      <c r="KZ117" s="26"/>
      <c r="LA117" s="26"/>
      <c r="LB117" s="26"/>
      <c r="LC117" s="26"/>
      <c r="LD117" s="26"/>
      <c r="LE117" s="26"/>
    </row>
    <row r="118" spans="1:317" s="26" customFormat="1" ht="13.8" x14ac:dyDescent="0.3">
      <c r="A118" s="122"/>
      <c r="B118" s="122"/>
      <c r="C118" s="122"/>
      <c r="D118" s="122"/>
      <c r="E118" s="95"/>
      <c r="G118" s="122"/>
      <c r="H118" s="95"/>
      <c r="I118" s="95"/>
      <c r="J118" s="95"/>
      <c r="K118" s="95"/>
      <c r="M118" s="100"/>
      <c r="N118" s="100"/>
      <c r="O118" s="100"/>
      <c r="P118" s="100"/>
      <c r="Q118" s="100"/>
      <c r="R118" s="100"/>
      <c r="S118" s="101"/>
      <c r="T118" s="100"/>
      <c r="U118" s="122"/>
      <c r="V118" s="107"/>
      <c r="W118" s="107"/>
      <c r="X118" s="117"/>
      <c r="Y118" s="117"/>
      <c r="Z118" s="39"/>
      <c r="AA118" s="39"/>
      <c r="AB118" s="39"/>
      <c r="AC118" s="98"/>
      <c r="AD118" s="41"/>
      <c r="AE118" s="41"/>
      <c r="AF118" s="40"/>
      <c r="AG118" s="39"/>
      <c r="AH118" s="39"/>
      <c r="AI118" s="98"/>
      <c r="AJ118" s="41"/>
      <c r="AK118" s="41"/>
      <c r="AL118" s="41"/>
      <c r="AM118" s="39"/>
      <c r="AN118" s="39"/>
      <c r="AO118" s="39"/>
      <c r="AP118" s="41"/>
      <c r="AQ118" s="41"/>
      <c r="AR118" s="4"/>
      <c r="AS118" s="10"/>
      <c r="AT118" s="13"/>
      <c r="AU118" s="17"/>
      <c r="AV118" s="11"/>
      <c r="AW118" s="10"/>
      <c r="AX118" s="10"/>
      <c r="AY118" s="10"/>
      <c r="AZ118" s="10"/>
      <c r="BA118" s="10"/>
      <c r="BB118" s="10"/>
      <c r="BC118" s="10"/>
      <c r="BD118" s="10"/>
      <c r="BE118" s="10"/>
      <c r="BF118" s="10"/>
      <c r="BG118" s="10"/>
      <c r="BH118" s="10"/>
      <c r="BI118" s="120"/>
      <c r="BJ118" s="120"/>
      <c r="BK118" s="120"/>
      <c r="BL118" s="120"/>
      <c r="BM118" s="120"/>
      <c r="BN118" s="120"/>
      <c r="BO118" s="120"/>
      <c r="BP118" s="120"/>
      <c r="BQ118" s="120"/>
      <c r="BR118" s="120"/>
      <c r="BS118" s="120"/>
      <c r="BT118" s="120"/>
      <c r="BU118" s="120"/>
      <c r="BV118" s="120"/>
      <c r="BW118" s="120"/>
      <c r="BX118" s="120"/>
      <c r="BY118" s="120"/>
      <c r="BZ118" s="120"/>
      <c r="CA118" s="120"/>
      <c r="CB118" s="120"/>
      <c r="CC118" s="120"/>
      <c r="CD118" s="120"/>
      <c r="CE118" s="120"/>
      <c r="CF118" s="120"/>
      <c r="CG118" s="120"/>
      <c r="CH118" s="120"/>
      <c r="CI118" s="120"/>
      <c r="CJ118" s="120"/>
      <c r="CK118" s="120"/>
      <c r="CL118" s="120"/>
      <c r="CM118" s="120"/>
      <c r="CN118" s="120"/>
      <c r="CO118" s="94"/>
      <c r="CP118" s="94"/>
      <c r="CQ118" s="94"/>
      <c r="CR118" s="94"/>
      <c r="CS118" s="94"/>
      <c r="CT118" s="94"/>
      <c r="CU118" s="94"/>
      <c r="CV118" s="94"/>
      <c r="CW118" s="94"/>
      <c r="CX118" s="94"/>
      <c r="CY118" s="94"/>
      <c r="CZ118" s="94"/>
      <c r="DA118" s="94"/>
      <c r="DB118" s="94"/>
      <c r="DC118" s="94"/>
      <c r="DD118" s="94"/>
      <c r="DE118" s="11"/>
      <c r="DF118" s="11"/>
      <c r="DG118" s="11"/>
      <c r="DH118" s="11"/>
      <c r="DI118" s="11"/>
      <c r="DJ118" s="11"/>
      <c r="DK118" s="11"/>
      <c r="DL118" s="11"/>
      <c r="DM118" s="94"/>
      <c r="DN118" s="94"/>
      <c r="DO118" s="94"/>
      <c r="DP118" s="94"/>
      <c r="DQ118" s="94"/>
      <c r="DR118" s="94"/>
      <c r="DS118" s="94"/>
      <c r="DT118" s="94"/>
      <c r="DU118" s="94"/>
      <c r="DV118" s="94"/>
      <c r="DW118" s="94"/>
      <c r="DX118" s="94"/>
      <c r="DY118" s="94"/>
      <c r="DZ118" s="94"/>
      <c r="EA118" s="94"/>
      <c r="EB118" s="94"/>
      <c r="EC118" s="94"/>
      <c r="ED118" s="94"/>
      <c r="EE118" s="94"/>
      <c r="EF118" s="94"/>
      <c r="EG118" s="94"/>
      <c r="EH118" s="94"/>
      <c r="EI118" s="94"/>
      <c r="EJ118" s="94"/>
      <c r="EK118" s="94"/>
      <c r="EL118" s="94"/>
      <c r="EM118" s="94"/>
      <c r="EN118" s="94"/>
      <c r="EO118" s="94"/>
      <c r="EP118" s="94"/>
      <c r="EQ118" s="94"/>
      <c r="ER118" s="94"/>
      <c r="ES118" s="94"/>
      <c r="ET118" s="94"/>
      <c r="EU118" s="94"/>
      <c r="EV118" s="94"/>
      <c r="EW118" s="94"/>
      <c r="EX118" s="94"/>
      <c r="EY118" s="94"/>
      <c r="EZ118" s="94"/>
      <c r="FA118" s="94"/>
      <c r="FB118" s="94"/>
      <c r="FC118" s="94"/>
      <c r="FD118" s="94"/>
      <c r="FE118" s="94"/>
      <c r="FF118" s="94"/>
      <c r="FG118" s="94"/>
      <c r="FH118" s="94"/>
      <c r="FI118" s="94"/>
      <c r="FJ118" s="94"/>
      <c r="FK118" s="94"/>
      <c r="FL118" s="94"/>
      <c r="FM118" s="94"/>
      <c r="FN118" s="94"/>
      <c r="FO118" s="94"/>
      <c r="FP118" s="94"/>
      <c r="FQ118" s="114"/>
      <c r="FR118" s="114"/>
      <c r="FS118" s="114"/>
      <c r="FT118" s="114"/>
      <c r="FU118" s="114"/>
      <c r="FV118" s="114"/>
      <c r="FW118" s="114"/>
      <c r="FX118" s="114"/>
      <c r="FY118" s="89"/>
      <c r="FZ118" s="89"/>
      <c r="GC118" s="102"/>
      <c r="GE118" s="103"/>
      <c r="GF118" s="103"/>
      <c r="GG118" s="103"/>
      <c r="GI118" s="105"/>
      <c r="GJ118" s="105"/>
      <c r="GK118" s="105"/>
      <c r="HU118" s="106"/>
      <c r="HV118" s="106"/>
      <c r="HW118" s="106"/>
      <c r="HX118" s="106"/>
      <c r="HY118" s="106"/>
      <c r="HZ118" s="106"/>
      <c r="IA118" s="106"/>
      <c r="IC118" s="103"/>
      <c r="IE118" s="107"/>
      <c r="IG118" s="107"/>
      <c r="IH118" s="107"/>
      <c r="II118" s="107"/>
      <c r="IJ118" s="103"/>
      <c r="IL118" s="107"/>
      <c r="IM118" s="110"/>
      <c r="IN118" s="107"/>
      <c r="IP118" s="107"/>
      <c r="IQ118" s="103"/>
      <c r="IR118" s="108"/>
      <c r="IS118" s="107"/>
      <c r="IT118" s="107"/>
      <c r="IU118" s="107"/>
      <c r="IV118" s="107"/>
      <c r="IW118" s="107"/>
      <c r="IX118" s="103"/>
      <c r="IY118" s="107"/>
      <c r="IZ118" s="106"/>
      <c r="JA118" s="106"/>
      <c r="JB118" s="106"/>
      <c r="JC118" s="106"/>
      <c r="JD118" s="106"/>
      <c r="JE118" s="106"/>
      <c r="JF118" s="106"/>
    </row>
    <row r="119" spans="1:317" s="26" customFormat="1" ht="13.8" x14ac:dyDescent="0.3">
      <c r="A119" s="122"/>
      <c r="B119" s="122"/>
      <c r="C119" s="122"/>
      <c r="D119" s="122"/>
      <c r="E119" s="95"/>
      <c r="G119" s="122"/>
      <c r="H119" s="95"/>
      <c r="I119" s="95"/>
      <c r="J119" s="95"/>
      <c r="K119" s="95"/>
      <c r="M119" s="100"/>
      <c r="N119" s="100"/>
      <c r="O119" s="100"/>
      <c r="P119" s="100"/>
      <c r="Q119" s="100"/>
      <c r="R119" s="100"/>
      <c r="S119" s="101"/>
      <c r="T119" s="100"/>
      <c r="U119" s="122"/>
      <c r="V119" s="95"/>
      <c r="W119" s="95"/>
      <c r="X119" s="117"/>
      <c r="Y119" s="117"/>
      <c r="Z119" s="39"/>
      <c r="AA119" s="39"/>
      <c r="AB119" s="39"/>
      <c r="AC119" s="98"/>
      <c r="AD119" s="41"/>
      <c r="AE119" s="41"/>
      <c r="AF119" s="40"/>
      <c r="AG119" s="39"/>
      <c r="AH119" s="39"/>
      <c r="AI119" s="98"/>
      <c r="AJ119" s="41"/>
      <c r="AK119" s="41"/>
      <c r="AL119" s="41"/>
      <c r="AM119" s="39"/>
      <c r="AN119" s="39"/>
      <c r="AO119" s="39"/>
      <c r="AP119" s="41"/>
      <c r="AQ119" s="41"/>
      <c r="AR119" s="4"/>
      <c r="AS119" s="10"/>
      <c r="AT119" s="13"/>
      <c r="AU119" s="17"/>
      <c r="AV119" s="11"/>
      <c r="AW119" s="10"/>
      <c r="AX119" s="10"/>
      <c r="AY119" s="10"/>
      <c r="AZ119" s="10"/>
      <c r="BA119" s="10"/>
      <c r="BB119" s="10"/>
      <c r="BC119" s="10"/>
      <c r="BD119" s="10"/>
      <c r="BE119" s="10"/>
      <c r="BF119" s="10"/>
      <c r="BG119" s="10"/>
      <c r="BH119" s="10"/>
      <c r="BI119" s="120"/>
      <c r="BJ119" s="120"/>
      <c r="BK119" s="120"/>
      <c r="BL119" s="120"/>
      <c r="BM119" s="120"/>
      <c r="BN119" s="120"/>
      <c r="BO119" s="120"/>
      <c r="BP119" s="120"/>
      <c r="BQ119" s="120"/>
      <c r="BR119" s="120"/>
      <c r="BS119" s="120"/>
      <c r="BT119" s="120"/>
      <c r="BU119" s="120"/>
      <c r="BV119" s="120"/>
      <c r="BW119" s="120"/>
      <c r="BX119" s="120"/>
      <c r="BY119" s="120"/>
      <c r="BZ119" s="120"/>
      <c r="CA119" s="120"/>
      <c r="CB119" s="120"/>
      <c r="CC119" s="120"/>
      <c r="CD119" s="120"/>
      <c r="CE119" s="120"/>
      <c r="CF119" s="120"/>
      <c r="CG119" s="120"/>
      <c r="CH119" s="120"/>
      <c r="CI119" s="120"/>
      <c r="CJ119" s="120"/>
      <c r="CK119" s="120"/>
      <c r="CL119" s="120"/>
      <c r="CM119" s="120"/>
      <c r="CN119" s="120"/>
      <c r="CO119" s="94"/>
      <c r="CP119" s="94"/>
      <c r="CQ119" s="94"/>
      <c r="CR119" s="94"/>
      <c r="CS119" s="94"/>
      <c r="CT119" s="94"/>
      <c r="CU119" s="94"/>
      <c r="CV119" s="94"/>
      <c r="CW119" s="94"/>
      <c r="CX119" s="94"/>
      <c r="CY119" s="94"/>
      <c r="CZ119" s="94"/>
      <c r="DA119" s="94"/>
      <c r="DB119" s="94"/>
      <c r="DC119" s="94"/>
      <c r="DD119" s="94"/>
      <c r="DE119" s="11"/>
      <c r="DF119" s="11"/>
      <c r="DG119" s="11"/>
      <c r="DH119" s="11"/>
      <c r="DI119" s="11"/>
      <c r="DJ119" s="11"/>
      <c r="DK119" s="11"/>
      <c r="DL119" s="11"/>
      <c r="DM119" s="94"/>
      <c r="DN119" s="94"/>
      <c r="DO119" s="94"/>
      <c r="DP119" s="94"/>
      <c r="DQ119" s="94"/>
      <c r="DR119" s="94"/>
      <c r="DS119" s="94"/>
      <c r="DT119" s="94"/>
      <c r="DU119" s="94"/>
      <c r="DV119" s="94"/>
      <c r="DW119" s="94"/>
      <c r="DX119" s="94"/>
      <c r="DY119" s="94"/>
      <c r="DZ119" s="94"/>
      <c r="EA119" s="94"/>
      <c r="EB119" s="94"/>
      <c r="EC119" s="94"/>
      <c r="ED119" s="94"/>
      <c r="EE119" s="94"/>
      <c r="EF119" s="94"/>
      <c r="EG119" s="94"/>
      <c r="EH119" s="94"/>
      <c r="EI119" s="94"/>
      <c r="EJ119" s="94"/>
      <c r="EK119" s="94"/>
      <c r="EL119" s="94"/>
      <c r="EM119" s="94"/>
      <c r="EN119" s="94"/>
      <c r="EO119" s="94"/>
      <c r="EP119" s="94"/>
      <c r="EQ119" s="94"/>
      <c r="ER119" s="94"/>
      <c r="ES119" s="94"/>
      <c r="ET119" s="94"/>
      <c r="EU119" s="94"/>
      <c r="EV119" s="94"/>
      <c r="EW119" s="94"/>
      <c r="EX119" s="94"/>
      <c r="EY119" s="94"/>
      <c r="EZ119" s="94"/>
      <c r="FA119" s="94"/>
      <c r="FB119" s="94"/>
      <c r="FC119" s="94"/>
      <c r="FD119" s="94"/>
      <c r="FE119" s="94"/>
      <c r="FF119" s="94"/>
      <c r="FG119" s="94"/>
      <c r="FH119" s="94"/>
      <c r="FI119" s="94"/>
      <c r="FJ119" s="94"/>
      <c r="FK119" s="94"/>
      <c r="FL119" s="94"/>
      <c r="FM119" s="94"/>
      <c r="FN119" s="94"/>
      <c r="FO119" s="94"/>
      <c r="FP119" s="94"/>
      <c r="FQ119" s="114"/>
      <c r="FR119" s="114"/>
      <c r="FS119" s="114"/>
      <c r="FT119" s="114"/>
      <c r="FU119" s="114"/>
      <c r="FV119" s="114"/>
      <c r="FW119" s="114"/>
      <c r="FX119" s="114"/>
      <c r="FY119" s="89"/>
      <c r="FZ119" s="89"/>
      <c r="GC119" s="102"/>
      <c r="GE119" s="103"/>
      <c r="GF119" s="103"/>
      <c r="GG119" s="103"/>
      <c r="GI119" s="105"/>
      <c r="GJ119" s="105"/>
      <c r="GK119" s="105"/>
      <c r="HU119" s="106"/>
      <c r="HV119" s="106"/>
      <c r="HW119" s="106"/>
      <c r="HX119" s="106"/>
      <c r="HY119" s="106"/>
      <c r="HZ119" s="106"/>
      <c r="IA119" s="106"/>
      <c r="IC119" s="103"/>
      <c r="ID119" s="107"/>
      <c r="IE119" s="107"/>
      <c r="IF119" s="107"/>
      <c r="IG119" s="107"/>
      <c r="IH119" s="107"/>
      <c r="II119" s="107"/>
      <c r="IJ119" s="103"/>
      <c r="IK119" s="108"/>
      <c r="IL119" s="107"/>
      <c r="IN119" s="107"/>
      <c r="IO119" s="107"/>
      <c r="IP119" s="107"/>
      <c r="IQ119" s="103"/>
      <c r="IR119" s="108"/>
      <c r="IS119" s="107"/>
      <c r="IT119" s="108"/>
      <c r="IU119" s="107"/>
      <c r="IV119" s="108"/>
      <c r="IW119" s="107"/>
      <c r="IY119" s="107"/>
      <c r="IZ119" s="106"/>
      <c r="JA119" s="106"/>
      <c r="JB119" s="106"/>
      <c r="JC119" s="106"/>
      <c r="JD119" s="106"/>
      <c r="JE119" s="106"/>
      <c r="JF119" s="106"/>
    </row>
    <row r="120" spans="1:317" s="26" customFormat="1" ht="13.8" x14ac:dyDescent="0.3">
      <c r="A120" s="122"/>
      <c r="B120" s="122"/>
      <c r="C120" s="122"/>
      <c r="D120" s="122"/>
      <c r="E120" s="122"/>
      <c r="H120" s="122"/>
      <c r="I120" s="122"/>
      <c r="J120" s="122"/>
      <c r="K120" s="122"/>
      <c r="M120" s="100"/>
      <c r="N120" s="100"/>
      <c r="O120" s="100"/>
      <c r="P120" s="100"/>
      <c r="Q120" s="100"/>
      <c r="R120" s="100"/>
      <c r="S120" s="101"/>
      <c r="T120" s="100"/>
      <c r="U120" s="122"/>
      <c r="V120" s="122"/>
      <c r="X120" s="117"/>
      <c r="Y120" s="117"/>
      <c r="Z120" s="39"/>
      <c r="AA120" s="39"/>
      <c r="AB120" s="39"/>
      <c r="AC120" s="98"/>
      <c r="AD120" s="41"/>
      <c r="AE120" s="41"/>
      <c r="AF120" s="40"/>
      <c r="AG120" s="39"/>
      <c r="AH120" s="39"/>
      <c r="AI120" s="98"/>
      <c r="AJ120" s="41"/>
      <c r="AK120" s="41"/>
      <c r="AL120" s="41"/>
      <c r="AM120" s="39"/>
      <c r="AN120" s="39"/>
      <c r="AO120" s="39"/>
      <c r="AP120" s="41"/>
      <c r="AQ120" s="41"/>
      <c r="AR120" s="4"/>
      <c r="AS120" s="10"/>
      <c r="AT120" s="13"/>
      <c r="AU120" s="17"/>
      <c r="AV120" s="11"/>
      <c r="AW120" s="10"/>
      <c r="AX120" s="10"/>
      <c r="AY120" s="10"/>
      <c r="AZ120" s="10"/>
      <c r="BA120" s="10"/>
      <c r="BB120" s="10"/>
      <c r="BC120" s="10"/>
      <c r="BD120" s="10"/>
      <c r="BE120" s="10"/>
      <c r="BF120" s="10"/>
      <c r="BG120" s="10"/>
      <c r="BH120" s="10"/>
      <c r="BI120" s="120"/>
      <c r="BJ120" s="120"/>
      <c r="BK120" s="120"/>
      <c r="BL120" s="120"/>
      <c r="BM120" s="120"/>
      <c r="BN120" s="120"/>
      <c r="BO120" s="120"/>
      <c r="BP120" s="120"/>
      <c r="BQ120" s="120"/>
      <c r="BR120" s="120"/>
      <c r="BS120" s="120"/>
      <c r="BT120" s="120"/>
      <c r="BU120" s="120"/>
      <c r="BV120" s="120"/>
      <c r="BW120" s="120"/>
      <c r="BX120" s="120"/>
      <c r="BY120" s="120"/>
      <c r="BZ120" s="120"/>
      <c r="CA120" s="120"/>
      <c r="CB120" s="120"/>
      <c r="CC120" s="120"/>
      <c r="CD120" s="120"/>
      <c r="CE120" s="120"/>
      <c r="CF120" s="120"/>
      <c r="CG120" s="120"/>
      <c r="CH120" s="120"/>
      <c r="CI120" s="120"/>
      <c r="CJ120" s="120"/>
      <c r="CK120" s="120"/>
      <c r="CL120" s="120"/>
      <c r="CM120" s="120"/>
      <c r="CN120" s="120"/>
      <c r="CO120" s="94"/>
      <c r="CP120" s="94"/>
      <c r="CQ120" s="94"/>
      <c r="CR120" s="94"/>
      <c r="CS120" s="94"/>
      <c r="CT120" s="94"/>
      <c r="CU120" s="94"/>
      <c r="CV120" s="94"/>
      <c r="CW120" s="94"/>
      <c r="CX120" s="94"/>
      <c r="CY120" s="94"/>
      <c r="CZ120" s="94"/>
      <c r="DA120" s="94"/>
      <c r="DB120" s="94"/>
      <c r="DC120" s="94"/>
      <c r="DD120" s="94"/>
      <c r="DE120" s="11"/>
      <c r="DF120" s="11"/>
      <c r="DG120" s="11"/>
      <c r="DH120" s="11"/>
      <c r="DI120" s="11"/>
      <c r="DJ120" s="11"/>
      <c r="DK120" s="11"/>
      <c r="DL120" s="11"/>
      <c r="DM120" s="94"/>
      <c r="DN120" s="94"/>
      <c r="DO120" s="94"/>
      <c r="DP120" s="94"/>
      <c r="DQ120" s="94"/>
      <c r="DR120" s="94"/>
      <c r="DS120" s="94"/>
      <c r="DT120" s="94"/>
      <c r="DU120" s="94"/>
      <c r="DV120" s="94"/>
      <c r="DW120" s="94"/>
      <c r="DX120" s="94"/>
      <c r="DY120" s="94"/>
      <c r="DZ120" s="94"/>
      <c r="EA120" s="94"/>
      <c r="EB120" s="94"/>
      <c r="EC120" s="94"/>
      <c r="ED120" s="94"/>
      <c r="EE120" s="94"/>
      <c r="EF120" s="94"/>
      <c r="EG120" s="94"/>
      <c r="EH120" s="94"/>
      <c r="EI120" s="94"/>
      <c r="EJ120" s="94"/>
      <c r="EK120" s="94"/>
      <c r="EL120" s="94"/>
      <c r="EM120" s="94"/>
      <c r="EN120" s="94"/>
      <c r="EO120" s="94"/>
      <c r="EP120" s="94"/>
      <c r="EQ120" s="94"/>
      <c r="ER120" s="94"/>
      <c r="ES120" s="94"/>
      <c r="ET120" s="94"/>
      <c r="EU120" s="94"/>
      <c r="EV120" s="94"/>
      <c r="EW120" s="94"/>
      <c r="EX120" s="94"/>
      <c r="EY120" s="94"/>
      <c r="EZ120" s="94"/>
      <c r="FA120" s="94"/>
      <c r="FB120" s="94"/>
      <c r="FC120" s="94"/>
      <c r="FD120" s="94"/>
      <c r="FE120" s="94"/>
      <c r="FF120" s="94"/>
      <c r="FG120" s="94"/>
      <c r="FH120" s="94"/>
      <c r="FI120" s="94"/>
      <c r="FJ120" s="94"/>
      <c r="FK120" s="94"/>
      <c r="FL120" s="94"/>
      <c r="FM120" s="94"/>
      <c r="FN120" s="94"/>
      <c r="FO120" s="94"/>
      <c r="FP120" s="94"/>
      <c r="FQ120" s="114"/>
      <c r="FR120" s="114"/>
      <c r="FS120" s="114"/>
      <c r="FT120" s="114"/>
      <c r="FU120" s="114"/>
      <c r="FV120" s="114"/>
      <c r="FW120" s="114"/>
      <c r="FX120" s="114"/>
      <c r="FY120" s="89"/>
      <c r="FZ120" s="89"/>
      <c r="GC120" s="102"/>
      <c r="GE120" s="103"/>
      <c r="GF120" s="103"/>
      <c r="GG120" s="103"/>
      <c r="GI120" s="105"/>
      <c r="GJ120" s="105"/>
      <c r="GK120" s="105"/>
      <c r="HU120" s="106"/>
      <c r="HV120" s="106"/>
      <c r="HW120" s="106"/>
      <c r="HX120" s="106"/>
      <c r="HY120" s="106"/>
      <c r="HZ120" s="106"/>
      <c r="IA120" s="106"/>
      <c r="IC120" s="103"/>
      <c r="ID120" s="107"/>
      <c r="IE120" s="107"/>
      <c r="IF120" s="107"/>
      <c r="IG120" s="107"/>
      <c r="IH120" s="107"/>
      <c r="II120" s="107"/>
      <c r="IJ120" s="103"/>
      <c r="IK120" s="108"/>
      <c r="IL120" s="107"/>
      <c r="IN120" s="107"/>
      <c r="IO120" s="107"/>
      <c r="IP120" s="107"/>
      <c r="IQ120" s="103"/>
      <c r="IR120" s="108"/>
      <c r="IS120" s="107"/>
      <c r="IT120" s="108"/>
      <c r="IU120" s="107"/>
      <c r="IV120" s="108"/>
      <c r="IW120" s="107"/>
      <c r="IY120" s="107"/>
      <c r="IZ120" s="106"/>
      <c r="JA120" s="106"/>
      <c r="JB120" s="106"/>
      <c r="JC120" s="106"/>
      <c r="JD120" s="106"/>
      <c r="JE120" s="106"/>
      <c r="JF120" s="106"/>
    </row>
    <row r="121" spans="1:317" s="26" customFormat="1" ht="13.8" x14ac:dyDescent="0.3">
      <c r="A121" s="122"/>
      <c r="B121" s="122"/>
      <c r="C121" s="122"/>
      <c r="D121" s="122"/>
      <c r="E121" s="122"/>
      <c r="H121" s="122"/>
      <c r="I121" s="122"/>
      <c r="J121" s="122"/>
      <c r="K121" s="122"/>
      <c r="M121" s="100"/>
      <c r="N121" s="100"/>
      <c r="O121" s="100"/>
      <c r="P121" s="100"/>
      <c r="Q121" s="100"/>
      <c r="R121" s="100"/>
      <c r="S121" s="101"/>
      <c r="T121" s="100"/>
      <c r="U121" s="122"/>
      <c r="V121" s="122"/>
      <c r="W121" s="122"/>
      <c r="X121" s="117"/>
      <c r="Y121" s="117"/>
      <c r="Z121" s="39"/>
      <c r="AA121" s="39"/>
      <c r="AB121" s="39"/>
      <c r="AC121" s="98"/>
      <c r="AD121" s="41"/>
      <c r="AE121" s="41"/>
      <c r="AF121" s="40"/>
      <c r="AG121" s="39"/>
      <c r="AH121" s="39"/>
      <c r="AI121" s="98"/>
      <c r="AJ121" s="41"/>
      <c r="AK121" s="41"/>
      <c r="AL121" s="41"/>
      <c r="AM121" s="39"/>
      <c r="AN121" s="39"/>
      <c r="AO121" s="39"/>
      <c r="AP121" s="41"/>
      <c r="AQ121" s="41"/>
      <c r="AR121" s="4"/>
      <c r="AS121" s="10"/>
      <c r="AT121" s="13"/>
      <c r="AU121" s="17"/>
      <c r="AV121" s="11"/>
      <c r="AW121" s="10"/>
      <c r="AX121" s="10"/>
      <c r="AY121" s="10"/>
      <c r="AZ121" s="10"/>
      <c r="BA121" s="10"/>
      <c r="BB121" s="10"/>
      <c r="BC121" s="10"/>
      <c r="BD121" s="10"/>
      <c r="BE121" s="10"/>
      <c r="BF121" s="10"/>
      <c r="BG121" s="10"/>
      <c r="BH121" s="10"/>
      <c r="BI121" s="120"/>
      <c r="BJ121" s="120"/>
      <c r="BK121" s="120"/>
      <c r="BL121" s="120"/>
      <c r="BM121" s="120"/>
      <c r="BN121" s="120"/>
      <c r="BO121" s="120"/>
      <c r="BP121" s="120"/>
      <c r="BQ121" s="120"/>
      <c r="BR121" s="120"/>
      <c r="BS121" s="120"/>
      <c r="BT121" s="120"/>
      <c r="BU121" s="120"/>
      <c r="BV121" s="120"/>
      <c r="BW121" s="120"/>
      <c r="BX121" s="120"/>
      <c r="BY121" s="120"/>
      <c r="BZ121" s="120"/>
      <c r="CA121" s="120"/>
      <c r="CB121" s="120"/>
      <c r="CC121" s="120"/>
      <c r="CD121" s="120"/>
      <c r="CE121" s="120"/>
      <c r="CF121" s="120"/>
      <c r="CG121" s="120"/>
      <c r="CH121" s="120"/>
      <c r="CI121" s="120"/>
      <c r="CJ121" s="120"/>
      <c r="CK121" s="120"/>
      <c r="CL121" s="120"/>
      <c r="CM121" s="120"/>
      <c r="CN121" s="120"/>
      <c r="CO121" s="94"/>
      <c r="CP121" s="94"/>
      <c r="CQ121" s="94"/>
      <c r="CR121" s="94"/>
      <c r="CS121" s="94"/>
      <c r="CT121" s="94"/>
      <c r="CU121" s="94"/>
      <c r="CV121" s="94"/>
      <c r="CW121" s="94"/>
      <c r="CX121" s="94"/>
      <c r="CY121" s="94"/>
      <c r="CZ121" s="94"/>
      <c r="DA121" s="94"/>
      <c r="DB121" s="94"/>
      <c r="DC121" s="94"/>
      <c r="DD121" s="94"/>
      <c r="DE121" s="11"/>
      <c r="DF121" s="11"/>
      <c r="DG121" s="11"/>
      <c r="DH121" s="11"/>
      <c r="DI121" s="11"/>
      <c r="DJ121" s="11"/>
      <c r="DK121" s="11"/>
      <c r="DL121" s="11"/>
      <c r="DM121" s="94"/>
      <c r="DN121" s="94"/>
      <c r="DO121" s="94"/>
      <c r="DP121" s="94"/>
      <c r="DQ121" s="94"/>
      <c r="DR121" s="94"/>
      <c r="DS121" s="94"/>
      <c r="DT121" s="94"/>
      <c r="DU121" s="94"/>
      <c r="DV121" s="94"/>
      <c r="DW121" s="94"/>
      <c r="DX121" s="94"/>
      <c r="DY121" s="94"/>
      <c r="DZ121" s="94"/>
      <c r="EA121" s="94"/>
      <c r="EB121" s="94"/>
      <c r="EC121" s="94"/>
      <c r="ED121" s="94"/>
      <c r="EE121" s="94"/>
      <c r="EF121" s="94"/>
      <c r="EG121" s="94"/>
      <c r="EH121" s="94"/>
      <c r="EI121" s="94"/>
      <c r="EJ121" s="94"/>
      <c r="EK121" s="94"/>
      <c r="EL121" s="94"/>
      <c r="EM121" s="94"/>
      <c r="EN121" s="94"/>
      <c r="EO121" s="94"/>
      <c r="EP121" s="94"/>
      <c r="EQ121" s="94"/>
      <c r="ER121" s="94"/>
      <c r="ES121" s="94"/>
      <c r="ET121" s="94"/>
      <c r="EU121" s="94"/>
      <c r="EV121" s="94"/>
      <c r="EW121" s="94"/>
      <c r="EX121" s="94"/>
      <c r="EY121" s="94"/>
      <c r="EZ121" s="94"/>
      <c r="FA121" s="94"/>
      <c r="FB121" s="94"/>
      <c r="FC121" s="94"/>
      <c r="FD121" s="94"/>
      <c r="FE121" s="94"/>
      <c r="FF121" s="94"/>
      <c r="FG121" s="94"/>
      <c r="FH121" s="94"/>
      <c r="FI121" s="94"/>
      <c r="FJ121" s="94"/>
      <c r="FK121" s="94"/>
      <c r="FL121" s="94"/>
      <c r="FM121" s="94"/>
      <c r="FN121" s="94"/>
      <c r="FO121" s="94"/>
      <c r="FP121" s="94"/>
      <c r="FQ121" s="114"/>
      <c r="FR121" s="114"/>
      <c r="FS121" s="114"/>
      <c r="FT121" s="114"/>
      <c r="FU121" s="114"/>
      <c r="FV121" s="114"/>
      <c r="FW121" s="114"/>
      <c r="FX121" s="114"/>
      <c r="FY121" s="89"/>
      <c r="FZ121" s="89"/>
      <c r="GC121" s="102"/>
      <c r="GE121" s="103"/>
      <c r="GF121" s="103"/>
      <c r="GG121" s="103"/>
      <c r="GI121" s="105"/>
      <c r="GJ121" s="105"/>
      <c r="GK121" s="105"/>
      <c r="HU121" s="106"/>
      <c r="HV121" s="106"/>
      <c r="HW121" s="106"/>
      <c r="HX121" s="106"/>
      <c r="HY121" s="106"/>
      <c r="HZ121" s="106"/>
      <c r="IA121" s="106"/>
      <c r="IC121" s="103"/>
      <c r="IE121" s="107"/>
      <c r="IG121" s="107"/>
      <c r="IH121" s="107"/>
      <c r="II121" s="107"/>
      <c r="IJ121" s="103"/>
      <c r="IL121" s="107"/>
      <c r="IN121" s="107"/>
      <c r="IP121" s="107"/>
      <c r="IQ121" s="103"/>
      <c r="IR121" s="108"/>
      <c r="IS121" s="107"/>
      <c r="IT121" s="107"/>
      <c r="IU121" s="107"/>
      <c r="IV121" s="107"/>
      <c r="IW121" s="107"/>
      <c r="IY121" s="107"/>
      <c r="IZ121" s="106"/>
      <c r="JA121" s="106"/>
      <c r="JB121" s="106"/>
      <c r="JC121" s="106"/>
      <c r="JD121" s="106"/>
      <c r="JE121" s="106"/>
      <c r="JF121" s="106"/>
    </row>
    <row r="122" spans="1:317" s="26" customFormat="1" ht="13.8" x14ac:dyDescent="0.3">
      <c r="A122" s="122"/>
      <c r="B122" s="122"/>
      <c r="C122" s="122"/>
      <c r="D122" s="122"/>
      <c r="E122" s="122"/>
      <c r="H122" s="122"/>
      <c r="I122" s="122"/>
      <c r="J122" s="122"/>
      <c r="K122" s="122"/>
      <c r="M122" s="100"/>
      <c r="N122" s="100"/>
      <c r="O122" s="100"/>
      <c r="P122" s="100"/>
      <c r="Q122" s="100"/>
      <c r="R122" s="100"/>
      <c r="S122" s="101"/>
      <c r="T122" s="100"/>
      <c r="U122" s="122"/>
      <c r="V122" s="122"/>
      <c r="W122" s="122"/>
      <c r="X122" s="117"/>
      <c r="Y122" s="117"/>
      <c r="Z122" s="39"/>
      <c r="AA122" s="39"/>
      <c r="AB122" s="39"/>
      <c r="AC122" s="98"/>
      <c r="AD122" s="41"/>
      <c r="AE122" s="41"/>
      <c r="AF122" s="40"/>
      <c r="AG122" s="39"/>
      <c r="AH122" s="39"/>
      <c r="AI122" s="98"/>
      <c r="AJ122" s="41"/>
      <c r="AK122" s="41"/>
      <c r="AL122" s="41"/>
      <c r="AM122" s="39"/>
      <c r="AN122" s="39"/>
      <c r="AO122" s="39"/>
      <c r="AP122" s="41"/>
      <c r="AQ122" s="41"/>
      <c r="AR122" s="4"/>
      <c r="AS122" s="10"/>
      <c r="AT122" s="13"/>
      <c r="AU122" s="17"/>
      <c r="AV122" s="11"/>
      <c r="AW122" s="10"/>
      <c r="AX122" s="10"/>
      <c r="AY122" s="10"/>
      <c r="AZ122" s="10"/>
      <c r="BA122" s="10"/>
      <c r="BB122" s="10"/>
      <c r="BC122" s="10"/>
      <c r="BD122" s="10"/>
      <c r="BE122" s="10"/>
      <c r="BF122" s="10"/>
      <c r="BG122" s="10"/>
      <c r="BH122" s="10"/>
      <c r="BI122" s="120"/>
      <c r="BJ122" s="120"/>
      <c r="BK122" s="120"/>
      <c r="BL122" s="120"/>
      <c r="BM122" s="120"/>
      <c r="BN122" s="120"/>
      <c r="BO122" s="120"/>
      <c r="BP122" s="120"/>
      <c r="BQ122" s="120"/>
      <c r="BR122" s="120"/>
      <c r="BS122" s="120"/>
      <c r="BT122" s="120"/>
      <c r="BU122" s="120"/>
      <c r="BV122" s="120"/>
      <c r="BW122" s="120"/>
      <c r="BX122" s="120"/>
      <c r="BY122" s="120"/>
      <c r="BZ122" s="120"/>
      <c r="CA122" s="120"/>
      <c r="CB122" s="120"/>
      <c r="CC122" s="120"/>
      <c r="CD122" s="120"/>
      <c r="CE122" s="120"/>
      <c r="CF122" s="120"/>
      <c r="CG122" s="120"/>
      <c r="CH122" s="120"/>
      <c r="CI122" s="120"/>
      <c r="CJ122" s="120"/>
      <c r="CK122" s="120"/>
      <c r="CL122" s="120"/>
      <c r="CM122" s="120"/>
      <c r="CN122" s="120"/>
      <c r="CO122" s="94"/>
      <c r="CP122" s="94"/>
      <c r="CQ122" s="94"/>
      <c r="CR122" s="94"/>
      <c r="CS122" s="94"/>
      <c r="CT122" s="94"/>
      <c r="CU122" s="94"/>
      <c r="CV122" s="94"/>
      <c r="CW122" s="94"/>
      <c r="CX122" s="94"/>
      <c r="CY122" s="94"/>
      <c r="CZ122" s="94"/>
      <c r="DA122" s="94"/>
      <c r="DB122" s="94"/>
      <c r="DC122" s="94"/>
      <c r="DD122" s="94"/>
      <c r="DE122" s="11"/>
      <c r="DF122" s="11"/>
      <c r="DG122" s="11"/>
      <c r="DH122" s="11"/>
      <c r="DI122" s="11"/>
      <c r="DJ122" s="11"/>
      <c r="DK122" s="11"/>
      <c r="DL122" s="11"/>
      <c r="DM122" s="94"/>
      <c r="DN122" s="94"/>
      <c r="DO122" s="94"/>
      <c r="DP122" s="94"/>
      <c r="DQ122" s="94"/>
      <c r="DR122" s="94"/>
      <c r="DS122" s="94"/>
      <c r="DT122" s="94"/>
      <c r="DU122" s="94"/>
      <c r="DV122" s="94"/>
      <c r="DW122" s="94"/>
      <c r="DX122" s="94"/>
      <c r="DY122" s="94"/>
      <c r="DZ122" s="94"/>
      <c r="EA122" s="94"/>
      <c r="EB122" s="94"/>
      <c r="EC122" s="94"/>
      <c r="ED122" s="94"/>
      <c r="EE122" s="94"/>
      <c r="EF122" s="94"/>
      <c r="EG122" s="94"/>
      <c r="EH122" s="94"/>
      <c r="EI122" s="94"/>
      <c r="EJ122" s="94"/>
      <c r="EK122" s="94"/>
      <c r="EL122" s="94"/>
      <c r="EM122" s="94"/>
      <c r="EN122" s="94"/>
      <c r="EO122" s="94"/>
      <c r="EP122" s="94"/>
      <c r="EQ122" s="94"/>
      <c r="ER122" s="94"/>
      <c r="ES122" s="94"/>
      <c r="ET122" s="94"/>
      <c r="EU122" s="94"/>
      <c r="EV122" s="94"/>
      <c r="EW122" s="94"/>
      <c r="EX122" s="94"/>
      <c r="EY122" s="94"/>
      <c r="EZ122" s="94"/>
      <c r="FA122" s="94"/>
      <c r="FB122" s="94"/>
      <c r="FC122" s="94"/>
      <c r="FD122" s="94"/>
      <c r="FE122" s="94"/>
      <c r="FF122" s="94"/>
      <c r="FG122" s="94"/>
      <c r="FH122" s="94"/>
      <c r="FI122" s="94"/>
      <c r="FJ122" s="94"/>
      <c r="FK122" s="94"/>
      <c r="FL122" s="94"/>
      <c r="FM122" s="94"/>
      <c r="FN122" s="94"/>
      <c r="FO122" s="94"/>
      <c r="FP122" s="94"/>
      <c r="FQ122" s="114"/>
      <c r="FR122" s="114"/>
      <c r="FS122" s="114"/>
      <c r="FT122" s="114"/>
      <c r="FU122" s="114"/>
      <c r="FV122" s="114"/>
      <c r="FW122" s="114"/>
      <c r="FX122" s="114"/>
      <c r="FY122" s="89"/>
      <c r="FZ122" s="89"/>
      <c r="GC122" s="102"/>
      <c r="GE122" s="103"/>
      <c r="GF122" s="103"/>
      <c r="GG122" s="103"/>
      <c r="GI122" s="105"/>
      <c r="GJ122" s="105"/>
      <c r="GK122" s="105"/>
      <c r="HU122" s="106"/>
      <c r="HV122" s="106"/>
      <c r="HW122" s="106"/>
      <c r="HX122" s="106"/>
      <c r="HY122" s="106"/>
      <c r="HZ122" s="106"/>
      <c r="IA122" s="106"/>
      <c r="IC122" s="103"/>
      <c r="IE122" s="107"/>
      <c r="IG122" s="107"/>
      <c r="IH122" s="107"/>
      <c r="II122" s="107"/>
      <c r="IJ122" s="103"/>
      <c r="IL122" s="107"/>
      <c r="IM122" s="110"/>
      <c r="IN122" s="107"/>
      <c r="IP122" s="107"/>
      <c r="IQ122" s="103"/>
      <c r="IR122" s="108"/>
      <c r="IS122" s="107"/>
      <c r="IT122" s="107"/>
      <c r="IU122" s="107"/>
      <c r="IV122" s="107"/>
      <c r="IW122" s="107"/>
      <c r="IX122" s="103"/>
      <c r="IY122" s="107"/>
      <c r="IZ122" s="106"/>
      <c r="JA122" s="106"/>
      <c r="JB122" s="106"/>
      <c r="JC122" s="106"/>
      <c r="JD122" s="106"/>
      <c r="JE122" s="106"/>
      <c r="JF122" s="106"/>
    </row>
    <row r="123" spans="1:317" s="26" customFormat="1" ht="13.8" x14ac:dyDescent="0.3">
      <c r="A123" s="122"/>
      <c r="B123" s="122"/>
      <c r="C123" s="122"/>
      <c r="D123" s="122"/>
      <c r="E123" s="95"/>
      <c r="G123" s="122"/>
      <c r="H123" s="95"/>
      <c r="I123" s="95"/>
      <c r="J123" s="95"/>
      <c r="K123" s="95"/>
      <c r="M123" s="100"/>
      <c r="N123" s="100"/>
      <c r="O123" s="100"/>
      <c r="P123" s="100"/>
      <c r="Q123" s="100"/>
      <c r="R123" s="100"/>
      <c r="S123" s="101"/>
      <c r="T123" s="100"/>
      <c r="U123" s="122"/>
      <c r="V123" s="122"/>
      <c r="W123" s="122"/>
      <c r="X123" s="117"/>
      <c r="Y123" s="117"/>
      <c r="Z123" s="39"/>
      <c r="AA123" s="39"/>
      <c r="AB123" s="39"/>
      <c r="AC123" s="98"/>
      <c r="AD123" s="41"/>
      <c r="AE123" s="41"/>
      <c r="AF123" s="40"/>
      <c r="AG123" s="39"/>
      <c r="AH123" s="39"/>
      <c r="AI123" s="98"/>
      <c r="AJ123" s="41"/>
      <c r="AK123" s="41"/>
      <c r="AL123" s="41"/>
      <c r="AM123" s="39"/>
      <c r="AN123" s="39"/>
      <c r="AO123" s="39"/>
      <c r="AP123" s="41"/>
      <c r="AQ123" s="41"/>
      <c r="AR123" s="4"/>
      <c r="AS123" s="10"/>
      <c r="AT123" s="13"/>
      <c r="AU123" s="17"/>
      <c r="AV123" s="11"/>
      <c r="AW123" s="10"/>
      <c r="AX123" s="10"/>
      <c r="AY123" s="10"/>
      <c r="AZ123" s="10"/>
      <c r="BA123" s="10"/>
      <c r="BB123" s="10"/>
      <c r="BC123" s="10"/>
      <c r="BD123" s="10"/>
      <c r="BE123" s="10"/>
      <c r="BF123" s="10"/>
      <c r="BG123" s="10"/>
      <c r="BH123" s="10"/>
      <c r="BI123" s="120"/>
      <c r="BJ123" s="120"/>
      <c r="BK123" s="120"/>
      <c r="BL123" s="120"/>
      <c r="BM123" s="120"/>
      <c r="BN123" s="120"/>
      <c r="BO123" s="120"/>
      <c r="BP123" s="120"/>
      <c r="BQ123" s="120"/>
      <c r="BR123" s="120"/>
      <c r="BS123" s="120"/>
      <c r="BT123" s="120"/>
      <c r="BU123" s="120"/>
      <c r="BV123" s="120"/>
      <c r="BW123" s="120"/>
      <c r="BX123" s="120"/>
      <c r="BY123" s="120"/>
      <c r="BZ123" s="120"/>
      <c r="CA123" s="120"/>
      <c r="CB123" s="120"/>
      <c r="CC123" s="120"/>
      <c r="CD123" s="120"/>
      <c r="CE123" s="120"/>
      <c r="CF123" s="120"/>
      <c r="CG123" s="120"/>
      <c r="CH123" s="120"/>
      <c r="CI123" s="120"/>
      <c r="CJ123" s="120"/>
      <c r="CK123" s="120"/>
      <c r="CL123" s="120"/>
      <c r="CM123" s="120"/>
      <c r="CN123" s="120"/>
      <c r="CO123" s="94"/>
      <c r="CP123" s="94"/>
      <c r="CQ123" s="94"/>
      <c r="CR123" s="94"/>
      <c r="CS123" s="94"/>
      <c r="CT123" s="94"/>
      <c r="CU123" s="94"/>
      <c r="CV123" s="94"/>
      <c r="CW123" s="94"/>
      <c r="CX123" s="94"/>
      <c r="CY123" s="94"/>
      <c r="CZ123" s="94"/>
      <c r="DA123" s="94"/>
      <c r="DB123" s="94"/>
      <c r="DC123" s="94"/>
      <c r="DD123" s="94"/>
      <c r="DE123" s="11"/>
      <c r="DF123" s="11"/>
      <c r="DG123" s="11"/>
      <c r="DH123" s="11"/>
      <c r="DI123" s="11"/>
      <c r="DJ123" s="11"/>
      <c r="DK123" s="11"/>
      <c r="DL123" s="11"/>
      <c r="DM123" s="94"/>
      <c r="DN123" s="94"/>
      <c r="DO123" s="94"/>
      <c r="DP123" s="94"/>
      <c r="DQ123" s="94"/>
      <c r="DR123" s="94"/>
      <c r="DS123" s="94"/>
      <c r="DT123" s="94"/>
      <c r="DU123" s="94"/>
      <c r="DV123" s="94"/>
      <c r="DW123" s="94"/>
      <c r="DX123" s="94"/>
      <c r="DY123" s="94"/>
      <c r="DZ123" s="94"/>
      <c r="EA123" s="94"/>
      <c r="EB123" s="94"/>
      <c r="EC123" s="94"/>
      <c r="ED123" s="94"/>
      <c r="EE123" s="94"/>
      <c r="EF123" s="94"/>
      <c r="EG123" s="94"/>
      <c r="EH123" s="94"/>
      <c r="EI123" s="94"/>
      <c r="EJ123" s="94"/>
      <c r="EK123" s="94"/>
      <c r="EL123" s="94"/>
      <c r="EM123" s="94"/>
      <c r="EN123" s="94"/>
      <c r="EO123" s="94"/>
      <c r="EP123" s="94"/>
      <c r="EQ123" s="94"/>
      <c r="ER123" s="94"/>
      <c r="ES123" s="94"/>
      <c r="ET123" s="94"/>
      <c r="EU123" s="94"/>
      <c r="EV123" s="94"/>
      <c r="EW123" s="94"/>
      <c r="EX123" s="94"/>
      <c r="EY123" s="94"/>
      <c r="EZ123" s="94"/>
      <c r="FA123" s="94"/>
      <c r="FB123" s="94"/>
      <c r="FC123" s="94"/>
      <c r="FD123" s="94"/>
      <c r="FE123" s="94"/>
      <c r="FF123" s="94"/>
      <c r="FG123" s="94"/>
      <c r="FH123" s="94"/>
      <c r="FI123" s="94"/>
      <c r="FJ123" s="94"/>
      <c r="FK123" s="94"/>
      <c r="FL123" s="94"/>
      <c r="FM123" s="94"/>
      <c r="FN123" s="94"/>
      <c r="FO123" s="94"/>
      <c r="FP123" s="94"/>
      <c r="FQ123" s="114"/>
      <c r="FR123" s="114"/>
      <c r="FS123" s="114"/>
      <c r="FT123" s="114"/>
      <c r="FU123" s="114"/>
      <c r="FV123" s="114"/>
      <c r="FW123" s="114"/>
      <c r="FX123" s="114"/>
      <c r="FY123" s="89"/>
      <c r="FZ123" s="89"/>
      <c r="GC123" s="102"/>
      <c r="GE123" s="103"/>
      <c r="GF123" s="103"/>
      <c r="GG123" s="103"/>
      <c r="GI123" s="105"/>
      <c r="GJ123" s="105"/>
      <c r="GK123" s="105"/>
      <c r="HU123" s="106"/>
      <c r="HV123" s="106"/>
      <c r="HW123" s="106"/>
      <c r="HX123" s="106"/>
      <c r="HY123" s="106"/>
      <c r="HZ123" s="106"/>
      <c r="IA123" s="106"/>
      <c r="IC123" s="103"/>
      <c r="ID123" s="107"/>
      <c r="IE123" s="107"/>
      <c r="IF123" s="107"/>
      <c r="IG123" s="107"/>
      <c r="IH123" s="107"/>
      <c r="II123" s="107"/>
      <c r="IJ123" s="103"/>
      <c r="IK123" s="108"/>
      <c r="IL123" s="107"/>
      <c r="IN123" s="107"/>
      <c r="IO123" s="107"/>
      <c r="IP123" s="107"/>
      <c r="IQ123" s="103"/>
      <c r="IR123" s="108"/>
      <c r="IS123" s="107"/>
      <c r="IT123" s="108"/>
      <c r="IU123" s="107"/>
      <c r="IV123" s="108"/>
      <c r="IW123" s="107"/>
      <c r="IY123" s="107"/>
      <c r="IZ123" s="106"/>
      <c r="JA123" s="106"/>
      <c r="JB123" s="106"/>
      <c r="JC123" s="106"/>
      <c r="JD123" s="106"/>
      <c r="JE123" s="106"/>
      <c r="JF123" s="106"/>
    </row>
    <row r="124" spans="1:317" s="26" customFormat="1" ht="13.8" x14ac:dyDescent="0.3">
      <c r="A124" s="122"/>
      <c r="B124" s="122"/>
      <c r="C124" s="122"/>
      <c r="D124" s="122"/>
      <c r="E124" s="95"/>
      <c r="G124" s="122"/>
      <c r="H124" s="95"/>
      <c r="I124" s="95"/>
      <c r="J124" s="95"/>
      <c r="K124" s="95"/>
      <c r="M124" s="100"/>
      <c r="N124" s="100"/>
      <c r="O124" s="100"/>
      <c r="P124" s="100"/>
      <c r="Q124" s="100"/>
      <c r="R124" s="100"/>
      <c r="S124" s="101"/>
      <c r="T124" s="100"/>
      <c r="U124" s="122"/>
      <c r="V124" s="122"/>
      <c r="W124" s="122"/>
      <c r="X124" s="117"/>
      <c r="Y124" s="117"/>
      <c r="Z124" s="39"/>
      <c r="AA124" s="39"/>
      <c r="AB124" s="39"/>
      <c r="AC124" s="98"/>
      <c r="AD124" s="41"/>
      <c r="AE124" s="41"/>
      <c r="AF124" s="40"/>
      <c r="AG124" s="39"/>
      <c r="AH124" s="39"/>
      <c r="AI124" s="98"/>
      <c r="AJ124" s="41"/>
      <c r="AK124" s="41"/>
      <c r="AL124" s="41"/>
      <c r="AM124" s="39"/>
      <c r="AN124" s="39"/>
      <c r="AO124" s="39"/>
      <c r="AP124" s="41"/>
      <c r="AQ124" s="41"/>
      <c r="AR124" s="4"/>
      <c r="AS124" s="10"/>
      <c r="AT124" s="13"/>
      <c r="AU124" s="17"/>
      <c r="AV124" s="11"/>
      <c r="AW124" s="10"/>
      <c r="AX124" s="10"/>
      <c r="AY124" s="10"/>
      <c r="AZ124" s="10"/>
      <c r="BA124" s="10"/>
      <c r="BB124" s="10"/>
      <c r="BC124" s="10"/>
      <c r="BD124" s="10"/>
      <c r="BE124" s="10"/>
      <c r="BF124" s="10"/>
      <c r="BG124" s="10"/>
      <c r="BH124" s="10"/>
      <c r="BI124" s="120"/>
      <c r="BJ124" s="120"/>
      <c r="BK124" s="120"/>
      <c r="BL124" s="120"/>
      <c r="BM124" s="120"/>
      <c r="BN124" s="120"/>
      <c r="BO124" s="120"/>
      <c r="BP124" s="120"/>
      <c r="BQ124" s="120"/>
      <c r="BR124" s="120"/>
      <c r="BS124" s="120"/>
      <c r="BT124" s="120"/>
      <c r="BU124" s="120"/>
      <c r="BV124" s="120"/>
      <c r="BW124" s="120"/>
      <c r="BX124" s="120"/>
      <c r="BY124" s="120"/>
      <c r="BZ124" s="120"/>
      <c r="CA124" s="120"/>
      <c r="CB124" s="120"/>
      <c r="CC124" s="120"/>
      <c r="CD124" s="120"/>
      <c r="CE124" s="120"/>
      <c r="CF124" s="120"/>
      <c r="CG124" s="120"/>
      <c r="CH124" s="120"/>
      <c r="CI124" s="120"/>
      <c r="CJ124" s="120"/>
      <c r="CK124" s="120"/>
      <c r="CL124" s="120"/>
      <c r="CM124" s="120"/>
      <c r="CN124" s="120"/>
      <c r="CO124" s="94"/>
      <c r="CP124" s="94"/>
      <c r="CQ124" s="94"/>
      <c r="CR124" s="94"/>
      <c r="CS124" s="94"/>
      <c r="CT124" s="94"/>
      <c r="CU124" s="94"/>
      <c r="CV124" s="94"/>
      <c r="CW124" s="94"/>
      <c r="CX124" s="94"/>
      <c r="CY124" s="94"/>
      <c r="CZ124" s="94"/>
      <c r="DA124" s="94"/>
      <c r="DB124" s="94"/>
      <c r="DC124" s="94"/>
      <c r="DD124" s="94"/>
      <c r="DE124" s="11"/>
      <c r="DF124" s="11"/>
      <c r="DG124" s="11"/>
      <c r="DH124" s="11"/>
      <c r="DI124" s="11"/>
      <c r="DJ124" s="11"/>
      <c r="DK124" s="11"/>
      <c r="DL124" s="11"/>
      <c r="DM124" s="94"/>
      <c r="DN124" s="94"/>
      <c r="DO124" s="94"/>
      <c r="DP124" s="94"/>
      <c r="DQ124" s="94"/>
      <c r="DR124" s="94"/>
      <c r="DS124" s="94"/>
      <c r="DT124" s="94"/>
      <c r="DU124" s="94"/>
      <c r="DV124" s="94"/>
      <c r="DW124" s="94"/>
      <c r="DX124" s="94"/>
      <c r="DY124" s="94"/>
      <c r="DZ124" s="94"/>
      <c r="EA124" s="94"/>
      <c r="EB124" s="94"/>
      <c r="EC124" s="94"/>
      <c r="ED124" s="94"/>
      <c r="EE124" s="94"/>
      <c r="EF124" s="94"/>
      <c r="EG124" s="94"/>
      <c r="EH124" s="94"/>
      <c r="EI124" s="94"/>
      <c r="EJ124" s="94"/>
      <c r="EK124" s="94"/>
      <c r="EL124" s="94"/>
      <c r="EM124" s="94"/>
      <c r="EN124" s="94"/>
      <c r="EO124" s="94"/>
      <c r="EP124" s="94"/>
      <c r="EQ124" s="94"/>
      <c r="ER124" s="94"/>
      <c r="ES124" s="94"/>
      <c r="ET124" s="94"/>
      <c r="EU124" s="94"/>
      <c r="EV124" s="94"/>
      <c r="EW124" s="94"/>
      <c r="EX124" s="94"/>
      <c r="EY124" s="94"/>
      <c r="EZ124" s="94"/>
      <c r="FA124" s="94"/>
      <c r="FB124" s="94"/>
      <c r="FC124" s="94"/>
      <c r="FD124" s="94"/>
      <c r="FE124" s="94"/>
      <c r="FF124" s="94"/>
      <c r="FG124" s="94"/>
      <c r="FH124" s="94"/>
      <c r="FI124" s="94"/>
      <c r="FJ124" s="94"/>
      <c r="FK124" s="94"/>
      <c r="FL124" s="94"/>
      <c r="FM124" s="94"/>
      <c r="FN124" s="94"/>
      <c r="FO124" s="94"/>
      <c r="FP124" s="94"/>
      <c r="FQ124" s="114"/>
      <c r="FR124" s="114"/>
      <c r="FS124" s="114"/>
      <c r="FT124" s="114"/>
      <c r="FU124" s="114"/>
      <c r="FV124" s="114"/>
      <c r="FW124" s="114"/>
      <c r="FX124" s="114"/>
      <c r="FY124" s="89"/>
      <c r="FZ124" s="89"/>
      <c r="GC124" s="102"/>
      <c r="GE124" s="103"/>
      <c r="GF124" s="103"/>
      <c r="GG124" s="103"/>
      <c r="GI124" s="105"/>
      <c r="GJ124" s="105"/>
      <c r="GK124" s="105"/>
      <c r="HU124" s="106"/>
      <c r="HV124" s="106"/>
      <c r="HW124" s="106"/>
      <c r="HX124" s="106"/>
      <c r="HY124" s="106"/>
      <c r="HZ124" s="106"/>
      <c r="IA124" s="106"/>
      <c r="IC124" s="103"/>
      <c r="ID124" s="107"/>
      <c r="IE124" s="107"/>
      <c r="IF124" s="107"/>
      <c r="IG124" s="107"/>
      <c r="IH124" s="107"/>
      <c r="II124" s="107"/>
      <c r="IJ124" s="103"/>
      <c r="IK124" s="108"/>
      <c r="IL124" s="107"/>
      <c r="IN124" s="107"/>
      <c r="IO124" s="107"/>
      <c r="IP124" s="107"/>
      <c r="IQ124" s="103"/>
      <c r="IR124" s="108"/>
      <c r="IS124" s="107"/>
      <c r="IT124" s="108"/>
      <c r="IU124" s="107"/>
      <c r="IV124" s="108"/>
      <c r="IW124" s="107"/>
      <c r="IY124" s="107"/>
      <c r="IZ124" s="106"/>
      <c r="JA124" s="106"/>
      <c r="JB124" s="106"/>
      <c r="JC124" s="106"/>
      <c r="JD124" s="106"/>
      <c r="JE124" s="106"/>
      <c r="JF124" s="106"/>
    </row>
    <row r="125" spans="1:317" s="26" customFormat="1" ht="13.8" x14ac:dyDescent="0.3">
      <c r="A125" s="122"/>
      <c r="B125" s="122"/>
      <c r="C125" s="122"/>
      <c r="D125" s="122"/>
      <c r="E125" s="95"/>
      <c r="G125" s="122"/>
      <c r="H125" s="95"/>
      <c r="I125" s="95"/>
      <c r="J125" s="95"/>
      <c r="K125" s="95"/>
      <c r="M125" s="100"/>
      <c r="N125" s="100"/>
      <c r="O125" s="100"/>
      <c r="P125" s="100"/>
      <c r="Q125" s="100"/>
      <c r="R125" s="100"/>
      <c r="S125" s="101"/>
      <c r="T125" s="100"/>
      <c r="U125" s="122"/>
      <c r="V125" s="122"/>
      <c r="W125" s="122"/>
      <c r="X125" s="117"/>
      <c r="Y125" s="117"/>
      <c r="Z125" s="39"/>
      <c r="AA125" s="39"/>
      <c r="AB125" s="39"/>
      <c r="AC125" s="98"/>
      <c r="AD125" s="41"/>
      <c r="AE125" s="41"/>
      <c r="AF125" s="40"/>
      <c r="AG125" s="39"/>
      <c r="AH125" s="39"/>
      <c r="AI125" s="98"/>
      <c r="AJ125" s="41"/>
      <c r="AK125" s="41"/>
      <c r="AL125" s="41"/>
      <c r="AM125" s="39"/>
      <c r="AN125" s="39"/>
      <c r="AO125" s="39"/>
      <c r="AP125" s="41"/>
      <c r="AQ125" s="41"/>
      <c r="AR125" s="4"/>
      <c r="AS125" s="10"/>
      <c r="AT125" s="13"/>
      <c r="AU125" s="17"/>
      <c r="AV125" s="11"/>
      <c r="AW125" s="10"/>
      <c r="AX125" s="10"/>
      <c r="AY125" s="10"/>
      <c r="AZ125" s="10"/>
      <c r="BA125" s="10"/>
      <c r="BB125" s="10"/>
      <c r="BC125" s="10"/>
      <c r="BD125" s="10"/>
      <c r="BE125" s="10"/>
      <c r="BF125" s="10"/>
      <c r="BG125" s="10"/>
      <c r="BH125" s="10"/>
      <c r="BI125" s="120"/>
      <c r="BJ125" s="120"/>
      <c r="BK125" s="120"/>
      <c r="BL125" s="120"/>
      <c r="BM125" s="120"/>
      <c r="BN125" s="120"/>
      <c r="BO125" s="120"/>
      <c r="BP125" s="120"/>
      <c r="BQ125" s="120"/>
      <c r="BR125" s="120"/>
      <c r="BS125" s="120"/>
      <c r="BT125" s="120"/>
      <c r="BU125" s="120"/>
      <c r="BV125" s="120"/>
      <c r="BW125" s="120"/>
      <c r="BX125" s="120"/>
      <c r="BY125" s="120"/>
      <c r="BZ125" s="120"/>
      <c r="CA125" s="120"/>
      <c r="CB125" s="120"/>
      <c r="CC125" s="120"/>
      <c r="CD125" s="120"/>
      <c r="CE125" s="120"/>
      <c r="CF125" s="120"/>
      <c r="CG125" s="120"/>
      <c r="CH125" s="120"/>
      <c r="CI125" s="120"/>
      <c r="CJ125" s="120"/>
      <c r="CK125" s="120"/>
      <c r="CL125" s="120"/>
      <c r="CM125" s="120"/>
      <c r="CN125" s="120"/>
      <c r="CO125" s="94"/>
      <c r="CP125" s="94"/>
      <c r="CQ125" s="94"/>
      <c r="CR125" s="94"/>
      <c r="CS125" s="94"/>
      <c r="CT125" s="94"/>
      <c r="CU125" s="94"/>
      <c r="CV125" s="94"/>
      <c r="CW125" s="94"/>
      <c r="CX125" s="94"/>
      <c r="CY125" s="94"/>
      <c r="CZ125" s="94"/>
      <c r="DA125" s="94"/>
      <c r="DB125" s="94"/>
      <c r="DC125" s="94"/>
      <c r="DD125" s="94"/>
      <c r="DE125" s="11"/>
      <c r="DF125" s="11"/>
      <c r="DG125" s="11"/>
      <c r="DH125" s="11"/>
      <c r="DI125" s="11"/>
      <c r="DJ125" s="11"/>
      <c r="DK125" s="11"/>
      <c r="DL125" s="11"/>
      <c r="DM125" s="94"/>
      <c r="DN125" s="94"/>
      <c r="DO125" s="94"/>
      <c r="DP125" s="94"/>
      <c r="DQ125" s="94"/>
      <c r="DR125" s="94"/>
      <c r="DS125" s="94"/>
      <c r="DT125" s="94"/>
      <c r="DU125" s="94"/>
      <c r="DV125" s="94"/>
      <c r="DW125" s="94"/>
      <c r="DX125" s="94"/>
      <c r="DY125" s="94"/>
      <c r="DZ125" s="94"/>
      <c r="EA125" s="94"/>
      <c r="EB125" s="94"/>
      <c r="EC125" s="94"/>
      <c r="ED125" s="94"/>
      <c r="EE125" s="94"/>
      <c r="EF125" s="94"/>
      <c r="EG125" s="94"/>
      <c r="EH125" s="94"/>
      <c r="EI125" s="94"/>
      <c r="EJ125" s="94"/>
      <c r="EK125" s="94"/>
      <c r="EL125" s="94"/>
      <c r="EM125" s="94"/>
      <c r="EN125" s="94"/>
      <c r="EO125" s="94"/>
      <c r="EP125" s="94"/>
      <c r="EQ125" s="94"/>
      <c r="ER125" s="94"/>
      <c r="ES125" s="94"/>
      <c r="ET125" s="94"/>
      <c r="EU125" s="94"/>
      <c r="EV125" s="94"/>
      <c r="EW125" s="94"/>
      <c r="EX125" s="94"/>
      <c r="EY125" s="94"/>
      <c r="EZ125" s="94"/>
      <c r="FA125" s="94"/>
      <c r="FB125" s="94"/>
      <c r="FC125" s="94"/>
      <c r="FD125" s="94"/>
      <c r="FE125" s="94"/>
      <c r="FF125" s="94"/>
      <c r="FG125" s="94"/>
      <c r="FH125" s="94"/>
      <c r="FI125" s="94"/>
      <c r="FJ125" s="94"/>
      <c r="FK125" s="94"/>
      <c r="FL125" s="94"/>
      <c r="FM125" s="94"/>
      <c r="FN125" s="94"/>
      <c r="FO125" s="94"/>
      <c r="FP125" s="94"/>
      <c r="FQ125" s="114"/>
      <c r="FR125" s="114"/>
      <c r="FS125" s="114"/>
      <c r="FT125" s="114"/>
      <c r="FU125" s="114"/>
      <c r="FV125" s="114"/>
      <c r="FW125" s="114"/>
      <c r="FX125" s="114"/>
      <c r="FY125" s="89"/>
      <c r="FZ125" s="89"/>
      <c r="GC125" s="102"/>
      <c r="GE125" s="103"/>
      <c r="GF125" s="103"/>
      <c r="GG125" s="103"/>
      <c r="GI125" s="105"/>
      <c r="GJ125" s="105"/>
      <c r="GK125" s="105"/>
      <c r="HU125" s="106"/>
      <c r="HV125" s="106"/>
      <c r="HW125" s="106"/>
      <c r="HX125" s="106"/>
      <c r="HY125" s="106"/>
      <c r="HZ125" s="106"/>
      <c r="IA125" s="106"/>
      <c r="IC125" s="103"/>
      <c r="IE125" s="107"/>
      <c r="IG125" s="107"/>
      <c r="IH125" s="107"/>
      <c r="II125" s="107"/>
      <c r="IJ125" s="103"/>
      <c r="IL125" s="107"/>
      <c r="IN125" s="107"/>
      <c r="IP125" s="107"/>
      <c r="IQ125" s="103"/>
      <c r="IR125" s="108"/>
      <c r="IS125" s="107"/>
      <c r="IT125" s="107"/>
      <c r="IU125" s="107"/>
      <c r="IV125" s="107"/>
      <c r="IW125" s="107"/>
      <c r="IY125" s="107"/>
      <c r="IZ125" s="106"/>
      <c r="JA125" s="106"/>
      <c r="JB125" s="106"/>
      <c r="JC125" s="106"/>
      <c r="JD125" s="106"/>
      <c r="JE125" s="106"/>
      <c r="JF125" s="106"/>
    </row>
    <row r="126" spans="1:317" s="26" customFormat="1" ht="13.8" x14ac:dyDescent="0.3">
      <c r="A126" s="122"/>
      <c r="B126" s="122"/>
      <c r="C126" s="122"/>
      <c r="D126" s="122"/>
      <c r="E126" s="95"/>
      <c r="G126" s="122"/>
      <c r="H126" s="95"/>
      <c r="I126" s="95"/>
      <c r="J126" s="95"/>
      <c r="K126" s="95"/>
      <c r="M126" s="100"/>
      <c r="N126" s="100"/>
      <c r="O126" s="100"/>
      <c r="P126" s="100"/>
      <c r="Q126" s="100"/>
      <c r="R126" s="100"/>
      <c r="S126" s="101"/>
      <c r="T126" s="100"/>
      <c r="U126" s="122"/>
      <c r="V126" s="122"/>
      <c r="W126" s="122"/>
      <c r="X126" s="117"/>
      <c r="Y126" s="117"/>
      <c r="Z126" s="39"/>
      <c r="AA126" s="39"/>
      <c r="AB126" s="39"/>
      <c r="AC126" s="98"/>
      <c r="AD126" s="41"/>
      <c r="AE126" s="41"/>
      <c r="AF126" s="40"/>
      <c r="AG126" s="39"/>
      <c r="AH126" s="39"/>
      <c r="AI126" s="98"/>
      <c r="AJ126" s="41"/>
      <c r="AK126" s="41"/>
      <c r="AL126" s="41"/>
      <c r="AM126" s="39"/>
      <c r="AN126" s="39"/>
      <c r="AO126" s="39"/>
      <c r="AP126" s="41"/>
      <c r="AQ126" s="41"/>
      <c r="AR126" s="4"/>
      <c r="AS126" s="10"/>
      <c r="AT126" s="13"/>
      <c r="AU126" s="17"/>
      <c r="AV126" s="11"/>
      <c r="AW126" s="10"/>
      <c r="AX126" s="10"/>
      <c r="AY126" s="10"/>
      <c r="AZ126" s="10"/>
      <c r="BA126" s="10"/>
      <c r="BB126" s="10"/>
      <c r="BC126" s="10"/>
      <c r="BD126" s="10"/>
      <c r="BE126" s="10"/>
      <c r="BF126" s="10"/>
      <c r="BG126" s="10"/>
      <c r="BH126" s="10"/>
      <c r="BI126" s="120"/>
      <c r="BJ126" s="120"/>
      <c r="BK126" s="120"/>
      <c r="BL126" s="120"/>
      <c r="BM126" s="120"/>
      <c r="BN126" s="120"/>
      <c r="BO126" s="120"/>
      <c r="BP126" s="120"/>
      <c r="BQ126" s="120"/>
      <c r="BR126" s="120"/>
      <c r="BS126" s="120"/>
      <c r="BT126" s="120"/>
      <c r="BU126" s="120"/>
      <c r="BV126" s="120"/>
      <c r="BW126" s="120"/>
      <c r="BX126" s="120"/>
      <c r="BY126" s="120"/>
      <c r="BZ126" s="120"/>
      <c r="CA126" s="120"/>
      <c r="CB126" s="120"/>
      <c r="CC126" s="120"/>
      <c r="CD126" s="120"/>
      <c r="CE126" s="120"/>
      <c r="CF126" s="120"/>
      <c r="CG126" s="120"/>
      <c r="CH126" s="120"/>
      <c r="CI126" s="120"/>
      <c r="CJ126" s="120"/>
      <c r="CK126" s="120"/>
      <c r="CL126" s="120"/>
      <c r="CM126" s="120"/>
      <c r="CN126" s="120"/>
      <c r="CO126" s="94"/>
      <c r="CP126" s="94"/>
      <c r="CQ126" s="94"/>
      <c r="CR126" s="94"/>
      <c r="CS126" s="94"/>
      <c r="CT126" s="94"/>
      <c r="CU126" s="94"/>
      <c r="CV126" s="94"/>
      <c r="CW126" s="94"/>
      <c r="CX126" s="94"/>
      <c r="CY126" s="94"/>
      <c r="CZ126" s="94"/>
      <c r="DA126" s="94"/>
      <c r="DB126" s="94"/>
      <c r="DC126" s="94"/>
      <c r="DD126" s="94"/>
      <c r="DE126" s="11"/>
      <c r="DF126" s="11"/>
      <c r="DG126" s="11"/>
      <c r="DH126" s="11"/>
      <c r="DI126" s="11"/>
      <c r="DJ126" s="11"/>
      <c r="DK126" s="11"/>
      <c r="DL126" s="11"/>
      <c r="DM126" s="94"/>
      <c r="DN126" s="94"/>
      <c r="DO126" s="94"/>
      <c r="DP126" s="94"/>
      <c r="DQ126" s="94"/>
      <c r="DR126" s="94"/>
      <c r="DS126" s="94"/>
      <c r="DT126" s="94"/>
      <c r="DU126" s="94"/>
      <c r="DV126" s="94"/>
      <c r="DW126" s="94"/>
      <c r="DX126" s="94"/>
      <c r="DY126" s="94"/>
      <c r="DZ126" s="94"/>
      <c r="EA126" s="94"/>
      <c r="EB126" s="94"/>
      <c r="EC126" s="94"/>
      <c r="ED126" s="94"/>
      <c r="EE126" s="94"/>
      <c r="EF126" s="94"/>
      <c r="EG126" s="94"/>
      <c r="EH126" s="94"/>
      <c r="EI126" s="94"/>
      <c r="EJ126" s="94"/>
      <c r="EK126" s="94"/>
      <c r="EL126" s="94"/>
      <c r="EM126" s="94"/>
      <c r="EN126" s="94"/>
      <c r="EO126" s="94"/>
      <c r="EP126" s="94"/>
      <c r="EQ126" s="94"/>
      <c r="ER126" s="94"/>
      <c r="ES126" s="94"/>
      <c r="ET126" s="94"/>
      <c r="EU126" s="94"/>
      <c r="EV126" s="94"/>
      <c r="EW126" s="94"/>
      <c r="EX126" s="94"/>
      <c r="EY126" s="94"/>
      <c r="EZ126" s="94"/>
      <c r="FA126" s="94"/>
      <c r="FB126" s="94"/>
      <c r="FC126" s="94"/>
      <c r="FD126" s="94"/>
      <c r="FE126" s="94"/>
      <c r="FF126" s="94"/>
      <c r="FG126" s="94"/>
      <c r="FH126" s="94"/>
      <c r="FI126" s="94"/>
      <c r="FJ126" s="94"/>
      <c r="FK126" s="94"/>
      <c r="FL126" s="94"/>
      <c r="FM126" s="94"/>
      <c r="FN126" s="94"/>
      <c r="FO126" s="94"/>
      <c r="FP126" s="94"/>
      <c r="FQ126" s="114"/>
      <c r="FR126" s="114"/>
      <c r="FS126" s="114"/>
      <c r="FT126" s="114"/>
      <c r="FU126" s="114"/>
      <c r="FV126" s="114"/>
      <c r="FW126" s="114"/>
      <c r="FX126" s="114"/>
      <c r="FY126" s="89"/>
      <c r="FZ126" s="89"/>
      <c r="GC126" s="102"/>
      <c r="GE126" s="103"/>
      <c r="GF126" s="103"/>
      <c r="GG126" s="103"/>
      <c r="GI126" s="105"/>
      <c r="GJ126" s="105"/>
      <c r="GK126" s="105"/>
      <c r="HU126" s="106"/>
      <c r="HV126" s="106"/>
      <c r="HW126" s="106"/>
      <c r="HX126" s="106"/>
      <c r="HY126" s="106"/>
      <c r="HZ126" s="106"/>
      <c r="IA126" s="106"/>
      <c r="IC126" s="103"/>
      <c r="IE126" s="107"/>
      <c r="IG126" s="107"/>
      <c r="IH126" s="107"/>
      <c r="II126" s="107"/>
      <c r="IJ126" s="103"/>
      <c r="IL126" s="107"/>
      <c r="IM126" s="110"/>
      <c r="IN126" s="107"/>
      <c r="IP126" s="107"/>
      <c r="IQ126" s="103"/>
      <c r="IR126" s="108"/>
      <c r="IS126" s="107"/>
      <c r="IT126" s="107"/>
      <c r="IU126" s="107"/>
      <c r="IV126" s="107"/>
      <c r="IW126" s="107"/>
      <c r="IX126" s="103"/>
      <c r="IY126" s="107"/>
      <c r="IZ126" s="106"/>
      <c r="JA126" s="106"/>
      <c r="JB126" s="106"/>
      <c r="JC126" s="106"/>
      <c r="JD126" s="106"/>
      <c r="JE126" s="106"/>
      <c r="JF126" s="106"/>
    </row>
    <row r="127" spans="1:317" s="26" customFormat="1" ht="13.8" x14ac:dyDescent="0.3">
      <c r="M127" s="100"/>
      <c r="N127" s="100"/>
      <c r="O127" s="100"/>
      <c r="P127" s="100"/>
      <c r="Q127" s="100"/>
      <c r="R127" s="100"/>
      <c r="S127" s="101"/>
      <c r="T127" s="100"/>
      <c r="U127" s="122"/>
      <c r="X127" s="117"/>
      <c r="Y127" s="117"/>
      <c r="Z127" s="39"/>
      <c r="AA127" s="39"/>
      <c r="AB127" s="39"/>
      <c r="AC127" s="98"/>
      <c r="AD127" s="41"/>
      <c r="AE127" s="41"/>
      <c r="AF127" s="40"/>
      <c r="AG127" s="39"/>
      <c r="AH127" s="39"/>
      <c r="AI127" s="98"/>
      <c r="AJ127" s="41"/>
      <c r="AK127" s="41"/>
      <c r="AL127" s="41"/>
      <c r="AM127" s="39"/>
      <c r="AN127" s="39"/>
      <c r="AO127" s="39"/>
      <c r="AP127" s="41"/>
      <c r="AQ127" s="41"/>
      <c r="AR127" s="4"/>
      <c r="AS127" s="10"/>
      <c r="AT127" s="13"/>
      <c r="AU127" s="17"/>
      <c r="AV127" s="11"/>
      <c r="AW127" s="10"/>
      <c r="AX127" s="10"/>
      <c r="AY127" s="10"/>
      <c r="AZ127" s="10"/>
      <c r="BA127" s="10"/>
      <c r="BB127" s="10"/>
      <c r="BC127" s="10"/>
      <c r="BD127" s="10"/>
      <c r="BE127" s="10"/>
      <c r="BF127" s="10"/>
      <c r="BG127" s="10"/>
      <c r="BH127" s="10"/>
      <c r="BI127" s="120"/>
      <c r="BJ127" s="120"/>
      <c r="BK127" s="120"/>
      <c r="BL127" s="120"/>
      <c r="BM127" s="120"/>
      <c r="BN127" s="120"/>
      <c r="BO127" s="120"/>
      <c r="BP127" s="120"/>
      <c r="BQ127" s="120"/>
      <c r="BR127" s="120"/>
      <c r="BS127" s="120"/>
      <c r="BT127" s="120"/>
      <c r="BU127" s="120"/>
      <c r="BV127" s="120"/>
      <c r="BW127" s="120"/>
      <c r="BX127" s="120"/>
      <c r="BY127" s="120"/>
      <c r="BZ127" s="120"/>
      <c r="CA127" s="120"/>
      <c r="CB127" s="120"/>
      <c r="CC127" s="120"/>
      <c r="CD127" s="120"/>
      <c r="CE127" s="120"/>
      <c r="CF127" s="120"/>
      <c r="CG127" s="120"/>
      <c r="CH127" s="120"/>
      <c r="CI127" s="120"/>
      <c r="CJ127" s="120"/>
      <c r="CK127" s="120"/>
      <c r="CL127" s="120"/>
      <c r="CM127" s="120"/>
      <c r="CN127" s="120"/>
      <c r="CO127" s="94"/>
      <c r="CP127" s="94"/>
      <c r="CQ127" s="94"/>
      <c r="CR127" s="94"/>
      <c r="CS127" s="94"/>
      <c r="CT127" s="94"/>
      <c r="CU127" s="94"/>
      <c r="CV127" s="94"/>
      <c r="CW127" s="94"/>
      <c r="CX127" s="94"/>
      <c r="CY127" s="94"/>
      <c r="CZ127" s="94"/>
      <c r="DA127" s="94"/>
      <c r="DB127" s="94"/>
      <c r="DC127" s="94"/>
      <c r="DD127" s="94"/>
      <c r="DE127" s="11"/>
      <c r="DF127" s="11"/>
      <c r="DG127" s="11"/>
      <c r="DH127" s="11"/>
      <c r="DI127" s="11"/>
      <c r="DJ127" s="11"/>
      <c r="DK127" s="11"/>
      <c r="DL127" s="11"/>
      <c r="DM127" s="94"/>
      <c r="DN127" s="94"/>
      <c r="DO127" s="94"/>
      <c r="DP127" s="94"/>
      <c r="DQ127" s="94"/>
      <c r="DR127" s="94"/>
      <c r="DS127" s="94"/>
      <c r="DT127" s="94"/>
      <c r="DU127" s="94"/>
      <c r="DV127" s="94"/>
      <c r="DW127" s="94"/>
      <c r="DX127" s="94"/>
      <c r="DY127" s="94"/>
      <c r="DZ127" s="94"/>
      <c r="EA127" s="94"/>
      <c r="EB127" s="94"/>
      <c r="EC127" s="94"/>
      <c r="ED127" s="94"/>
      <c r="EE127" s="94"/>
      <c r="EF127" s="94"/>
      <c r="EG127" s="94"/>
      <c r="EH127" s="94"/>
      <c r="EI127" s="94"/>
      <c r="EJ127" s="94"/>
      <c r="EK127" s="94"/>
      <c r="EL127" s="94"/>
      <c r="EM127" s="94"/>
      <c r="EN127" s="94"/>
      <c r="EO127" s="94"/>
      <c r="EP127" s="94"/>
      <c r="EQ127" s="94"/>
      <c r="ER127" s="94"/>
      <c r="ES127" s="94"/>
      <c r="ET127" s="94"/>
      <c r="EU127" s="94"/>
      <c r="EV127" s="94"/>
      <c r="EW127" s="94"/>
      <c r="EX127" s="94"/>
      <c r="EY127" s="94"/>
      <c r="EZ127" s="94"/>
      <c r="FA127" s="94"/>
      <c r="FB127" s="94"/>
      <c r="FC127" s="94"/>
      <c r="FD127" s="94"/>
      <c r="FE127" s="94"/>
      <c r="FF127" s="94"/>
      <c r="FG127" s="94"/>
      <c r="FH127" s="94"/>
      <c r="FI127" s="94"/>
      <c r="FJ127" s="94"/>
      <c r="FK127" s="94"/>
      <c r="FL127" s="94"/>
      <c r="FM127" s="94"/>
      <c r="FN127" s="94"/>
      <c r="FO127" s="94"/>
      <c r="FP127" s="94"/>
      <c r="FQ127" s="114"/>
      <c r="FR127" s="114"/>
      <c r="FS127" s="114"/>
      <c r="FT127" s="114"/>
      <c r="FU127" s="114"/>
      <c r="FV127" s="114"/>
      <c r="FW127" s="114"/>
      <c r="FX127" s="114"/>
      <c r="FY127" s="89"/>
      <c r="FZ127" s="89"/>
      <c r="GC127" s="102"/>
      <c r="GE127" s="103"/>
      <c r="GF127" s="103"/>
      <c r="GG127" s="103"/>
      <c r="GI127" s="105"/>
      <c r="GJ127" s="105"/>
      <c r="GK127" s="105"/>
      <c r="HU127" s="106"/>
      <c r="HV127" s="106"/>
      <c r="HW127" s="106"/>
      <c r="HX127" s="106"/>
      <c r="HY127" s="106"/>
      <c r="HZ127" s="106"/>
      <c r="IA127" s="106"/>
      <c r="IC127" s="103"/>
      <c r="ID127" s="107"/>
      <c r="IE127" s="107"/>
      <c r="IF127" s="107"/>
      <c r="IG127" s="107"/>
      <c r="IH127" s="107"/>
      <c r="II127" s="107"/>
      <c r="IJ127" s="103"/>
      <c r="IK127" s="108"/>
      <c r="IL127" s="107"/>
      <c r="IN127" s="107"/>
      <c r="IO127" s="107"/>
      <c r="IP127" s="107"/>
      <c r="IQ127" s="103"/>
      <c r="IR127" s="108"/>
      <c r="IS127" s="107"/>
      <c r="IT127" s="108"/>
      <c r="IU127" s="107"/>
      <c r="IV127" s="108"/>
      <c r="IW127" s="107"/>
      <c r="IY127" s="107"/>
      <c r="IZ127" s="106"/>
      <c r="JA127" s="106"/>
      <c r="JB127" s="106"/>
      <c r="JC127" s="106"/>
      <c r="JD127" s="106"/>
      <c r="JE127" s="106"/>
      <c r="JF127" s="106"/>
    </row>
    <row r="128" spans="1:317" s="26" customFormat="1" ht="13.8" x14ac:dyDescent="0.3">
      <c r="B128" s="122"/>
      <c r="C128" s="122"/>
      <c r="D128" s="122"/>
      <c r="E128" s="122"/>
      <c r="H128" s="122"/>
      <c r="I128" s="122"/>
      <c r="J128" s="122"/>
      <c r="K128" s="122"/>
      <c r="M128" s="100"/>
      <c r="N128" s="100"/>
      <c r="O128" s="100"/>
      <c r="P128" s="100"/>
      <c r="Q128" s="100"/>
      <c r="R128" s="100"/>
      <c r="S128" s="101"/>
      <c r="T128" s="100"/>
      <c r="U128" s="122"/>
      <c r="V128" s="122"/>
      <c r="W128" s="122"/>
      <c r="X128" s="117"/>
      <c r="Y128" s="117"/>
      <c r="Z128" s="39"/>
      <c r="AA128" s="39"/>
      <c r="AB128" s="39"/>
      <c r="AC128" s="98"/>
      <c r="AD128" s="41"/>
      <c r="AE128" s="41"/>
      <c r="AF128" s="40"/>
      <c r="AG128" s="39"/>
      <c r="AH128" s="39"/>
      <c r="AI128" s="98"/>
      <c r="AJ128" s="41"/>
      <c r="AK128" s="41"/>
      <c r="AL128" s="41"/>
      <c r="AM128" s="39"/>
      <c r="AN128" s="39"/>
      <c r="AO128" s="39"/>
      <c r="AP128" s="41"/>
      <c r="AQ128" s="41"/>
      <c r="AR128" s="4"/>
      <c r="AS128" s="10"/>
      <c r="AT128" s="13"/>
      <c r="AU128" s="17"/>
      <c r="AV128" s="11"/>
      <c r="AW128" s="10"/>
      <c r="AX128" s="10"/>
      <c r="AY128" s="10"/>
      <c r="AZ128" s="10"/>
      <c r="BA128" s="10"/>
      <c r="BB128" s="10"/>
      <c r="BC128" s="10"/>
      <c r="BD128" s="10"/>
      <c r="BE128" s="10"/>
      <c r="BF128" s="10"/>
      <c r="BG128" s="10"/>
      <c r="BH128" s="10"/>
      <c r="BI128" s="120"/>
      <c r="BJ128" s="120"/>
      <c r="BK128" s="120"/>
      <c r="BL128" s="120"/>
      <c r="BM128" s="120"/>
      <c r="BN128" s="120"/>
      <c r="BO128" s="120"/>
      <c r="BP128" s="120"/>
      <c r="BQ128" s="120"/>
      <c r="BR128" s="120"/>
      <c r="BS128" s="120"/>
      <c r="BT128" s="120"/>
      <c r="BU128" s="120"/>
      <c r="BV128" s="120"/>
      <c r="BW128" s="120"/>
      <c r="BX128" s="120"/>
      <c r="BY128" s="120"/>
      <c r="BZ128" s="120"/>
      <c r="CA128" s="120"/>
      <c r="CB128" s="120"/>
      <c r="CC128" s="120"/>
      <c r="CD128" s="120"/>
      <c r="CE128" s="120"/>
      <c r="CF128" s="120"/>
      <c r="CG128" s="120"/>
      <c r="CH128" s="120"/>
      <c r="CI128" s="120"/>
      <c r="CJ128" s="120"/>
      <c r="CK128" s="120"/>
      <c r="CL128" s="120"/>
      <c r="CM128" s="120"/>
      <c r="CN128" s="120"/>
      <c r="CO128" s="94"/>
      <c r="CP128" s="94"/>
      <c r="CQ128" s="94"/>
      <c r="CR128" s="94"/>
      <c r="CS128" s="94"/>
      <c r="CT128" s="94"/>
      <c r="CU128" s="94"/>
      <c r="CV128" s="94"/>
      <c r="CW128" s="94"/>
      <c r="CX128" s="94"/>
      <c r="CY128" s="94"/>
      <c r="CZ128" s="94"/>
      <c r="DA128" s="94"/>
      <c r="DB128" s="94"/>
      <c r="DC128" s="94"/>
      <c r="DD128" s="94"/>
      <c r="DE128" s="11"/>
      <c r="DF128" s="11"/>
      <c r="DG128" s="11"/>
      <c r="DH128" s="11"/>
      <c r="DI128" s="11"/>
      <c r="DJ128" s="11"/>
      <c r="DK128" s="11"/>
      <c r="DL128" s="11"/>
      <c r="DM128" s="94"/>
      <c r="DN128" s="94"/>
      <c r="DO128" s="94"/>
      <c r="DP128" s="94"/>
      <c r="DQ128" s="94"/>
      <c r="DR128" s="94"/>
      <c r="DS128" s="94"/>
      <c r="DT128" s="94"/>
      <c r="DU128" s="94"/>
      <c r="DV128" s="94"/>
      <c r="DW128" s="94"/>
      <c r="DX128" s="94"/>
      <c r="DY128" s="94"/>
      <c r="DZ128" s="94"/>
      <c r="EA128" s="94"/>
      <c r="EB128" s="94"/>
      <c r="EC128" s="94"/>
      <c r="ED128" s="94"/>
      <c r="EE128" s="94"/>
      <c r="EF128" s="94"/>
      <c r="EG128" s="94"/>
      <c r="EH128" s="94"/>
      <c r="EI128" s="94"/>
      <c r="EJ128" s="94"/>
      <c r="EK128" s="94"/>
      <c r="EL128" s="94"/>
      <c r="EM128" s="94"/>
      <c r="EN128" s="94"/>
      <c r="EO128" s="94"/>
      <c r="EP128" s="94"/>
      <c r="EQ128" s="94"/>
      <c r="ER128" s="94"/>
      <c r="ES128" s="94"/>
      <c r="ET128" s="94"/>
      <c r="EU128" s="94"/>
      <c r="EV128" s="94"/>
      <c r="EW128" s="94"/>
      <c r="EX128" s="94"/>
      <c r="EY128" s="94"/>
      <c r="EZ128" s="94"/>
      <c r="FA128" s="94"/>
      <c r="FB128" s="94"/>
      <c r="FC128" s="94"/>
      <c r="FD128" s="94"/>
      <c r="FE128" s="94"/>
      <c r="FF128" s="94"/>
      <c r="FG128" s="94"/>
      <c r="FH128" s="94"/>
      <c r="FI128" s="94"/>
      <c r="FJ128" s="94"/>
      <c r="FK128" s="94"/>
      <c r="FL128" s="94"/>
      <c r="FM128" s="94"/>
      <c r="FN128" s="94"/>
      <c r="FO128" s="94"/>
      <c r="FP128" s="94"/>
      <c r="FQ128" s="114"/>
      <c r="FR128" s="114"/>
      <c r="FS128" s="114"/>
      <c r="FT128" s="114"/>
      <c r="FU128" s="114"/>
      <c r="FV128" s="114"/>
      <c r="FW128" s="114"/>
      <c r="FX128" s="114"/>
      <c r="FY128" s="89"/>
      <c r="FZ128" s="89"/>
      <c r="GC128" s="102"/>
      <c r="GE128" s="103"/>
      <c r="GF128" s="103"/>
      <c r="GG128" s="103"/>
      <c r="GI128" s="105"/>
      <c r="GJ128" s="105"/>
      <c r="GK128" s="105"/>
      <c r="HU128" s="106"/>
      <c r="HV128" s="106"/>
      <c r="HW128" s="106"/>
      <c r="HX128" s="106"/>
      <c r="HY128" s="106"/>
      <c r="HZ128" s="106"/>
      <c r="IA128" s="106"/>
      <c r="IC128" s="103"/>
      <c r="ID128" s="107"/>
      <c r="IE128" s="107"/>
      <c r="IF128" s="107"/>
      <c r="IG128" s="107"/>
      <c r="IH128" s="107"/>
      <c r="II128" s="107"/>
      <c r="IJ128" s="103"/>
      <c r="IK128" s="108"/>
      <c r="IL128" s="107"/>
      <c r="IN128" s="107"/>
      <c r="IO128" s="107"/>
      <c r="IP128" s="107"/>
      <c r="IQ128" s="103"/>
      <c r="IR128" s="108"/>
      <c r="IS128" s="107"/>
      <c r="IT128" s="108"/>
      <c r="IU128" s="107"/>
      <c r="IV128" s="108"/>
      <c r="IW128" s="107"/>
      <c r="IY128" s="107"/>
      <c r="IZ128" s="106"/>
      <c r="JA128" s="106"/>
      <c r="JB128" s="106"/>
      <c r="JC128" s="106"/>
      <c r="JD128" s="106"/>
      <c r="JE128" s="106"/>
      <c r="JF128" s="106"/>
    </row>
    <row r="129" spans="1:317" s="26" customFormat="1" ht="13.8" x14ac:dyDescent="0.3">
      <c r="A129" s="122"/>
      <c r="B129" s="122"/>
      <c r="C129" s="122"/>
      <c r="D129" s="122"/>
      <c r="E129" s="122"/>
      <c r="H129" s="122"/>
      <c r="I129" s="122"/>
      <c r="J129" s="122"/>
      <c r="K129" s="122"/>
      <c r="M129" s="100"/>
      <c r="N129" s="100"/>
      <c r="O129" s="100"/>
      <c r="P129" s="100"/>
      <c r="Q129" s="100"/>
      <c r="R129" s="100"/>
      <c r="S129" s="101"/>
      <c r="T129" s="100"/>
      <c r="U129" s="122"/>
      <c r="V129" s="122"/>
      <c r="W129" s="122"/>
      <c r="X129" s="117"/>
      <c r="Y129" s="117"/>
      <c r="Z129" s="39"/>
      <c r="AA129" s="39"/>
      <c r="AB129" s="39"/>
      <c r="AC129" s="98"/>
      <c r="AD129" s="41"/>
      <c r="AE129" s="41"/>
      <c r="AF129" s="40"/>
      <c r="AG129" s="39"/>
      <c r="AH129" s="39"/>
      <c r="AI129" s="98"/>
      <c r="AJ129" s="41"/>
      <c r="AK129" s="41"/>
      <c r="AL129" s="41"/>
      <c r="AM129" s="39"/>
      <c r="AN129" s="39"/>
      <c r="AO129" s="39"/>
      <c r="AP129" s="41"/>
      <c r="AQ129" s="41"/>
      <c r="AR129" s="4"/>
      <c r="AS129" s="10"/>
      <c r="AT129" s="13"/>
      <c r="AU129" s="17"/>
      <c r="AV129" s="11"/>
      <c r="AW129" s="10"/>
      <c r="AX129" s="10"/>
      <c r="AY129" s="10"/>
      <c r="AZ129" s="10"/>
      <c r="BA129" s="10"/>
      <c r="BB129" s="10"/>
      <c r="BC129" s="10"/>
      <c r="BD129" s="10"/>
      <c r="BE129" s="10"/>
      <c r="BF129" s="10"/>
      <c r="BG129" s="10"/>
      <c r="BH129" s="10"/>
      <c r="BI129" s="120"/>
      <c r="BJ129" s="120"/>
      <c r="BK129" s="120"/>
      <c r="BL129" s="120"/>
      <c r="BM129" s="120"/>
      <c r="BN129" s="120"/>
      <c r="BO129" s="120"/>
      <c r="BP129" s="120"/>
      <c r="BQ129" s="120"/>
      <c r="BR129" s="120"/>
      <c r="BS129" s="120"/>
      <c r="BT129" s="120"/>
      <c r="BU129" s="120"/>
      <c r="BV129" s="120"/>
      <c r="BW129" s="120"/>
      <c r="BX129" s="120"/>
      <c r="BY129" s="120"/>
      <c r="BZ129" s="120"/>
      <c r="CA129" s="120"/>
      <c r="CB129" s="120"/>
      <c r="CC129" s="120"/>
      <c r="CD129" s="120"/>
      <c r="CE129" s="120"/>
      <c r="CF129" s="120"/>
      <c r="CG129" s="120"/>
      <c r="CH129" s="120"/>
      <c r="CI129" s="120"/>
      <c r="CJ129" s="120"/>
      <c r="CK129" s="120"/>
      <c r="CL129" s="120"/>
      <c r="CM129" s="120"/>
      <c r="CN129" s="120"/>
      <c r="CO129" s="94"/>
      <c r="CP129" s="94"/>
      <c r="CQ129" s="94"/>
      <c r="CR129" s="94"/>
      <c r="CS129" s="94"/>
      <c r="CT129" s="94"/>
      <c r="CU129" s="94"/>
      <c r="CV129" s="94"/>
      <c r="CW129" s="94"/>
      <c r="CX129" s="94"/>
      <c r="CY129" s="94"/>
      <c r="CZ129" s="94"/>
      <c r="DA129" s="94"/>
      <c r="DB129" s="94"/>
      <c r="DC129" s="94"/>
      <c r="DD129" s="94"/>
      <c r="DE129" s="11"/>
      <c r="DF129" s="11"/>
      <c r="DG129" s="11"/>
      <c r="DH129" s="11"/>
      <c r="DI129" s="11"/>
      <c r="DJ129" s="11"/>
      <c r="DK129" s="11"/>
      <c r="DL129" s="11"/>
      <c r="DM129" s="94"/>
      <c r="DN129" s="94"/>
      <c r="DO129" s="94"/>
      <c r="DP129" s="94"/>
      <c r="DQ129" s="94"/>
      <c r="DR129" s="94"/>
      <c r="DS129" s="94"/>
      <c r="DT129" s="94"/>
      <c r="DU129" s="94"/>
      <c r="DV129" s="94"/>
      <c r="DW129" s="94"/>
      <c r="DX129" s="94"/>
      <c r="DY129" s="94"/>
      <c r="DZ129" s="94"/>
      <c r="EA129" s="94"/>
      <c r="EB129" s="94"/>
      <c r="EC129" s="94"/>
      <c r="ED129" s="94"/>
      <c r="EE129" s="94"/>
      <c r="EF129" s="94"/>
      <c r="EG129" s="94"/>
      <c r="EH129" s="94"/>
      <c r="EI129" s="94"/>
      <c r="EJ129" s="94"/>
      <c r="EK129" s="94"/>
      <c r="EL129" s="94"/>
      <c r="EM129" s="94"/>
      <c r="EN129" s="94"/>
      <c r="EO129" s="94"/>
      <c r="EP129" s="94"/>
      <c r="EQ129" s="94"/>
      <c r="ER129" s="94"/>
      <c r="ES129" s="94"/>
      <c r="ET129" s="94"/>
      <c r="EU129" s="94"/>
      <c r="EV129" s="94"/>
      <c r="EW129" s="94"/>
      <c r="EX129" s="94"/>
      <c r="EY129" s="94"/>
      <c r="EZ129" s="94"/>
      <c r="FA129" s="94"/>
      <c r="FB129" s="94"/>
      <c r="FC129" s="94"/>
      <c r="FD129" s="94"/>
      <c r="FE129" s="94"/>
      <c r="FF129" s="94"/>
      <c r="FG129" s="94"/>
      <c r="FH129" s="94"/>
      <c r="FI129" s="94"/>
      <c r="FJ129" s="94"/>
      <c r="FK129" s="94"/>
      <c r="FL129" s="94"/>
      <c r="FM129" s="94"/>
      <c r="FN129" s="94"/>
      <c r="FO129" s="94"/>
      <c r="FP129" s="94"/>
      <c r="FQ129" s="114"/>
      <c r="FR129" s="114"/>
      <c r="FS129" s="114"/>
      <c r="FT129" s="114"/>
      <c r="FU129" s="114"/>
      <c r="FV129" s="114"/>
      <c r="FW129" s="114"/>
      <c r="FX129" s="114"/>
      <c r="FY129" s="89"/>
      <c r="FZ129" s="89"/>
      <c r="GC129" s="102"/>
      <c r="GE129" s="103"/>
      <c r="GF129" s="103"/>
      <c r="GG129" s="103"/>
      <c r="GI129" s="105"/>
      <c r="GJ129" s="105"/>
      <c r="GK129" s="105"/>
      <c r="HU129" s="106"/>
      <c r="HV129" s="106"/>
      <c r="HW129" s="106"/>
      <c r="HX129" s="106"/>
      <c r="HY129" s="106"/>
      <c r="HZ129" s="106"/>
      <c r="IA129" s="106"/>
      <c r="IC129" s="103"/>
      <c r="IE129" s="107"/>
      <c r="IG129" s="107"/>
      <c r="IH129" s="107"/>
      <c r="II129" s="107"/>
      <c r="IJ129" s="103"/>
      <c r="IL129" s="107"/>
      <c r="IN129" s="107"/>
      <c r="IP129" s="107"/>
      <c r="IQ129" s="103"/>
      <c r="IR129" s="108"/>
      <c r="IS129" s="107"/>
      <c r="IT129" s="107"/>
      <c r="IU129" s="107"/>
      <c r="IV129" s="107"/>
      <c r="IW129" s="107"/>
      <c r="IY129" s="107"/>
      <c r="IZ129" s="106"/>
      <c r="JA129" s="106"/>
      <c r="JB129" s="106"/>
      <c r="JC129" s="106"/>
      <c r="JD129" s="106"/>
      <c r="JE129" s="106"/>
      <c r="JF129" s="106"/>
    </row>
    <row r="130" spans="1:317" s="26" customFormat="1" ht="13.8" x14ac:dyDescent="0.3">
      <c r="A130" s="122"/>
      <c r="B130" s="122"/>
      <c r="C130" s="122"/>
      <c r="D130" s="122"/>
      <c r="E130" s="95"/>
      <c r="G130" s="122"/>
      <c r="H130" s="95"/>
      <c r="I130" s="95"/>
      <c r="J130" s="95"/>
      <c r="K130" s="95"/>
      <c r="M130" s="100"/>
      <c r="N130" s="100"/>
      <c r="O130" s="100"/>
      <c r="P130" s="100"/>
      <c r="Q130" s="100"/>
      <c r="R130" s="100"/>
      <c r="S130" s="101"/>
      <c r="T130" s="100"/>
      <c r="V130" s="122"/>
      <c r="W130" s="122"/>
      <c r="X130" s="117"/>
      <c r="Y130" s="117"/>
      <c r="Z130" s="39"/>
      <c r="AA130" s="39"/>
      <c r="AB130" s="39"/>
      <c r="AC130" s="98"/>
      <c r="AD130" s="41"/>
      <c r="AE130" s="41"/>
      <c r="AF130" s="40"/>
      <c r="AG130" s="39"/>
      <c r="AH130" s="39"/>
      <c r="AI130" s="98"/>
      <c r="AJ130" s="41"/>
      <c r="AK130" s="41"/>
      <c r="AL130" s="41"/>
      <c r="AM130" s="39"/>
      <c r="AN130" s="39"/>
      <c r="AO130" s="39"/>
      <c r="AP130" s="41"/>
      <c r="AQ130" s="41"/>
      <c r="AR130" s="4"/>
      <c r="AS130" s="10"/>
      <c r="AT130" s="13"/>
      <c r="AU130" s="17"/>
      <c r="AV130" s="11"/>
      <c r="AW130" s="10"/>
      <c r="AX130" s="10"/>
      <c r="AY130" s="10"/>
      <c r="AZ130" s="10"/>
      <c r="BA130" s="10"/>
      <c r="BB130" s="10"/>
      <c r="BC130" s="10"/>
      <c r="BD130" s="10"/>
      <c r="BE130" s="10"/>
      <c r="BF130" s="10"/>
      <c r="BG130" s="10"/>
      <c r="BH130" s="10"/>
      <c r="BI130" s="120"/>
      <c r="BJ130" s="120"/>
      <c r="BK130" s="120"/>
      <c r="BL130" s="120"/>
      <c r="BM130" s="120"/>
      <c r="BN130" s="120"/>
      <c r="BO130" s="120"/>
      <c r="BP130" s="120"/>
      <c r="BQ130" s="120"/>
      <c r="BR130" s="120"/>
      <c r="BS130" s="120"/>
      <c r="BT130" s="120"/>
      <c r="BU130" s="120"/>
      <c r="BV130" s="120"/>
      <c r="BW130" s="120"/>
      <c r="BX130" s="120"/>
      <c r="BY130" s="120"/>
      <c r="BZ130" s="120"/>
      <c r="CA130" s="120"/>
      <c r="CB130" s="120"/>
      <c r="CC130" s="120"/>
      <c r="CD130" s="120"/>
      <c r="CE130" s="120"/>
      <c r="CF130" s="120"/>
      <c r="CG130" s="120"/>
      <c r="CH130" s="120"/>
      <c r="CI130" s="120"/>
      <c r="CJ130" s="120"/>
      <c r="CK130" s="120"/>
      <c r="CL130" s="120"/>
      <c r="CM130" s="120"/>
      <c r="CN130" s="120"/>
      <c r="CO130" s="94"/>
      <c r="CP130" s="94"/>
      <c r="CQ130" s="94"/>
      <c r="CR130" s="94"/>
      <c r="CS130" s="94"/>
      <c r="CT130" s="94"/>
      <c r="CU130" s="94"/>
      <c r="CV130" s="94"/>
      <c r="CW130" s="94"/>
      <c r="CX130" s="94"/>
      <c r="CY130" s="94"/>
      <c r="CZ130" s="94"/>
      <c r="DA130" s="94"/>
      <c r="DB130" s="94"/>
      <c r="DC130" s="94"/>
      <c r="DD130" s="94"/>
      <c r="DE130" s="11"/>
      <c r="DF130" s="11"/>
      <c r="DG130" s="11"/>
      <c r="DH130" s="11"/>
      <c r="DI130" s="11"/>
      <c r="DJ130" s="11"/>
      <c r="DK130" s="11"/>
      <c r="DL130" s="11"/>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114"/>
      <c r="FR130" s="114"/>
      <c r="FS130" s="114"/>
      <c r="FT130" s="114"/>
      <c r="FU130" s="114"/>
      <c r="FV130" s="114"/>
      <c r="FW130" s="114"/>
      <c r="FX130" s="114"/>
      <c r="FY130" s="89"/>
      <c r="FZ130" s="89"/>
      <c r="GC130" s="102"/>
      <c r="GE130" s="103"/>
      <c r="GF130" s="103"/>
      <c r="GG130" s="103"/>
      <c r="GI130" s="105"/>
      <c r="GJ130" s="105"/>
      <c r="GK130" s="105"/>
      <c r="HU130" s="106"/>
      <c r="HV130" s="106"/>
      <c r="HW130" s="106"/>
      <c r="HX130" s="106"/>
      <c r="HY130" s="106"/>
      <c r="HZ130" s="106"/>
      <c r="IA130" s="106"/>
      <c r="IC130" s="103"/>
      <c r="IE130" s="107"/>
      <c r="IG130" s="107"/>
      <c r="IH130" s="107"/>
      <c r="II130" s="107"/>
      <c r="IJ130" s="103"/>
      <c r="IL130" s="107"/>
      <c r="IM130" s="110"/>
      <c r="IN130" s="107"/>
      <c r="IP130" s="107"/>
      <c r="IQ130" s="103"/>
      <c r="IR130" s="108"/>
      <c r="IS130" s="107"/>
      <c r="IT130" s="107"/>
      <c r="IU130" s="107"/>
      <c r="IV130" s="107"/>
      <c r="IW130" s="107"/>
      <c r="IX130" s="103"/>
      <c r="IY130" s="107"/>
      <c r="IZ130" s="106"/>
      <c r="JA130" s="106"/>
      <c r="JB130" s="106"/>
      <c r="JC130" s="106"/>
      <c r="JD130" s="106"/>
      <c r="JE130" s="106"/>
      <c r="JF130" s="106"/>
    </row>
    <row r="131" spans="1:317" s="26" customFormat="1" ht="13.8" x14ac:dyDescent="0.3">
      <c r="A131" s="122"/>
      <c r="B131" s="122"/>
      <c r="C131" s="122"/>
      <c r="D131" s="122"/>
      <c r="E131" s="95"/>
      <c r="G131" s="122"/>
      <c r="H131" s="95"/>
      <c r="I131" s="95"/>
      <c r="J131" s="95"/>
      <c r="K131" s="95"/>
      <c r="M131" s="100"/>
      <c r="N131" s="100"/>
      <c r="O131" s="100"/>
      <c r="P131" s="100"/>
      <c r="Q131" s="100"/>
      <c r="R131" s="100"/>
      <c r="S131" s="101"/>
      <c r="T131" s="100"/>
      <c r="V131" s="122"/>
      <c r="W131" s="122"/>
      <c r="X131" s="117"/>
      <c r="Y131" s="117"/>
      <c r="Z131" s="39"/>
      <c r="AA131" s="39"/>
      <c r="AB131" s="39"/>
      <c r="AC131" s="98"/>
      <c r="AD131" s="41"/>
      <c r="AE131" s="41"/>
      <c r="AF131" s="40"/>
      <c r="AG131" s="39"/>
      <c r="AH131" s="39"/>
      <c r="AI131" s="98"/>
      <c r="AJ131" s="41"/>
      <c r="AK131" s="41"/>
      <c r="AL131" s="41"/>
      <c r="AM131" s="39"/>
      <c r="AN131" s="39"/>
      <c r="AO131" s="39"/>
      <c r="AP131" s="41"/>
      <c r="AQ131" s="41"/>
      <c r="AR131" s="4"/>
      <c r="AS131" s="10"/>
      <c r="AT131" s="13"/>
      <c r="AU131" s="17"/>
      <c r="AV131" s="11"/>
      <c r="AW131" s="10"/>
      <c r="AX131" s="10"/>
      <c r="AY131" s="10"/>
      <c r="AZ131" s="10"/>
      <c r="BA131" s="10"/>
      <c r="BB131" s="10"/>
      <c r="BC131" s="10"/>
      <c r="BD131" s="10"/>
      <c r="BE131" s="10"/>
      <c r="BF131" s="10"/>
      <c r="BG131" s="10"/>
      <c r="BH131" s="10"/>
      <c r="BI131" s="120"/>
      <c r="BJ131" s="120"/>
      <c r="BK131" s="120"/>
      <c r="BL131" s="120"/>
      <c r="BM131" s="120"/>
      <c r="BN131" s="120"/>
      <c r="BO131" s="120"/>
      <c r="BP131" s="120"/>
      <c r="BQ131" s="120"/>
      <c r="BR131" s="120"/>
      <c r="BS131" s="120"/>
      <c r="BT131" s="120"/>
      <c r="BU131" s="120"/>
      <c r="BV131" s="120"/>
      <c r="BW131" s="120"/>
      <c r="BX131" s="120"/>
      <c r="BY131" s="120"/>
      <c r="BZ131" s="120"/>
      <c r="CA131" s="120"/>
      <c r="CB131" s="120"/>
      <c r="CC131" s="120"/>
      <c r="CD131" s="120"/>
      <c r="CE131" s="120"/>
      <c r="CF131" s="120"/>
      <c r="CG131" s="120"/>
      <c r="CH131" s="120"/>
      <c r="CI131" s="120"/>
      <c r="CJ131" s="120"/>
      <c r="CK131" s="120"/>
      <c r="CL131" s="120"/>
      <c r="CM131" s="120"/>
      <c r="CN131" s="120"/>
      <c r="CO131" s="94"/>
      <c r="CP131" s="94"/>
      <c r="CQ131" s="94"/>
      <c r="CR131" s="94"/>
      <c r="CS131" s="94"/>
      <c r="CT131" s="94"/>
      <c r="CU131" s="94"/>
      <c r="CV131" s="94"/>
      <c r="CW131" s="94"/>
      <c r="CX131" s="94"/>
      <c r="CY131" s="94"/>
      <c r="CZ131" s="94"/>
      <c r="DA131" s="94"/>
      <c r="DB131" s="94"/>
      <c r="DC131" s="94"/>
      <c r="DD131" s="94"/>
      <c r="DE131" s="11"/>
      <c r="DF131" s="11"/>
      <c r="DG131" s="11"/>
      <c r="DH131" s="11"/>
      <c r="DI131" s="11"/>
      <c r="DJ131" s="11"/>
      <c r="DK131" s="11"/>
      <c r="DL131" s="11"/>
      <c r="DM131" s="94"/>
      <c r="DN131" s="94"/>
      <c r="DO131" s="94"/>
      <c r="DP131" s="94"/>
      <c r="DQ131" s="94"/>
      <c r="DR131" s="94"/>
      <c r="DS131" s="94"/>
      <c r="DT131" s="94"/>
      <c r="DU131" s="94"/>
      <c r="DV131" s="94"/>
      <c r="DW131" s="94"/>
      <c r="DX131" s="94"/>
      <c r="DY131" s="94"/>
      <c r="DZ131" s="94"/>
      <c r="EA131" s="94"/>
      <c r="EB131" s="94"/>
      <c r="EC131" s="94"/>
      <c r="ED131" s="94"/>
      <c r="EE131" s="94"/>
      <c r="EF131" s="94"/>
      <c r="EG131" s="94"/>
      <c r="EH131" s="94"/>
      <c r="EI131" s="94"/>
      <c r="EJ131" s="94"/>
      <c r="EK131" s="94"/>
      <c r="EL131" s="94"/>
      <c r="EM131" s="94"/>
      <c r="EN131" s="94"/>
      <c r="EO131" s="94"/>
      <c r="EP131" s="94"/>
      <c r="EQ131" s="94"/>
      <c r="ER131" s="94"/>
      <c r="ES131" s="94"/>
      <c r="ET131" s="94"/>
      <c r="EU131" s="94"/>
      <c r="EV131" s="94"/>
      <c r="EW131" s="94"/>
      <c r="EX131" s="94"/>
      <c r="EY131" s="94"/>
      <c r="EZ131" s="94"/>
      <c r="FA131" s="94"/>
      <c r="FB131" s="94"/>
      <c r="FC131" s="94"/>
      <c r="FD131" s="94"/>
      <c r="FE131" s="94"/>
      <c r="FF131" s="94"/>
      <c r="FG131" s="94"/>
      <c r="FH131" s="94"/>
      <c r="FI131" s="94"/>
      <c r="FJ131" s="94"/>
      <c r="FK131" s="94"/>
      <c r="FL131" s="94"/>
      <c r="FM131" s="94"/>
      <c r="FN131" s="94"/>
      <c r="FO131" s="94"/>
      <c r="FP131" s="94"/>
      <c r="FQ131" s="114"/>
      <c r="FR131" s="114"/>
      <c r="FS131" s="114"/>
      <c r="FT131" s="114"/>
      <c r="FU131" s="114"/>
      <c r="FV131" s="114"/>
      <c r="FW131" s="114"/>
      <c r="FX131" s="114"/>
      <c r="FY131" s="89"/>
      <c r="FZ131" s="89"/>
      <c r="GC131" s="102"/>
      <c r="GE131" s="103"/>
      <c r="GF131" s="103"/>
      <c r="GG131" s="103"/>
      <c r="GI131" s="105"/>
      <c r="GJ131" s="105"/>
      <c r="GK131" s="105"/>
      <c r="HU131" s="112"/>
      <c r="HV131" s="112"/>
      <c r="HW131" s="112"/>
      <c r="HX131" s="112"/>
      <c r="HY131" s="112"/>
      <c r="HZ131" s="106"/>
      <c r="IA131" s="106"/>
      <c r="IC131" s="103"/>
      <c r="ID131" s="107"/>
      <c r="IE131" s="107"/>
      <c r="IF131" s="107"/>
      <c r="IG131" s="107"/>
      <c r="IH131" s="107"/>
      <c r="II131" s="107"/>
      <c r="IJ131" s="103"/>
      <c r="IK131" s="108"/>
      <c r="IL131" s="107"/>
      <c r="IN131" s="107"/>
      <c r="IO131" s="107"/>
      <c r="IP131" s="107"/>
      <c r="IQ131" s="103"/>
      <c r="IR131" s="108"/>
      <c r="IS131" s="107"/>
      <c r="IT131" s="108"/>
      <c r="IU131" s="107"/>
      <c r="IV131" s="108"/>
      <c r="IW131" s="107"/>
      <c r="IY131" s="107"/>
      <c r="IZ131" s="106"/>
      <c r="JA131" s="106"/>
      <c r="JB131" s="106"/>
      <c r="JC131" s="106"/>
      <c r="JD131" s="106"/>
      <c r="JE131" s="106"/>
      <c r="JF131" s="106"/>
    </row>
    <row r="132" spans="1:317" s="26" customFormat="1" ht="13.8" x14ac:dyDescent="0.3">
      <c r="A132" s="122"/>
      <c r="B132" s="122"/>
      <c r="C132" s="122"/>
      <c r="D132" s="122"/>
      <c r="E132" s="95"/>
      <c r="G132" s="122"/>
      <c r="H132" s="95"/>
      <c r="I132" s="95"/>
      <c r="J132" s="95"/>
      <c r="K132" s="95"/>
      <c r="M132" s="100"/>
      <c r="N132" s="100"/>
      <c r="O132" s="100"/>
      <c r="P132" s="100"/>
      <c r="Q132" s="100"/>
      <c r="R132" s="100"/>
      <c r="S132" s="101"/>
      <c r="T132" s="100"/>
      <c r="V132" s="122"/>
      <c r="W132" s="122"/>
      <c r="X132" s="117"/>
      <c r="Y132" s="117"/>
      <c r="Z132" s="39"/>
      <c r="AA132" s="39"/>
      <c r="AB132" s="39"/>
      <c r="AC132" s="98"/>
      <c r="AD132" s="41"/>
      <c r="AE132" s="41"/>
      <c r="AF132" s="40"/>
      <c r="AG132" s="39"/>
      <c r="AH132" s="39"/>
      <c r="AI132" s="98"/>
      <c r="AJ132" s="41"/>
      <c r="AK132" s="41"/>
      <c r="AL132" s="41"/>
      <c r="AM132" s="39"/>
      <c r="AN132" s="39"/>
      <c r="AO132" s="39"/>
      <c r="AP132" s="41"/>
      <c r="AQ132" s="41"/>
      <c r="AR132" s="4"/>
      <c r="AS132" s="10"/>
      <c r="AT132" s="13"/>
      <c r="AU132" s="17"/>
      <c r="AV132" s="11"/>
      <c r="AW132" s="10"/>
      <c r="AX132" s="10"/>
      <c r="AY132" s="10"/>
      <c r="AZ132" s="10"/>
      <c r="BA132" s="10"/>
      <c r="BB132" s="10"/>
      <c r="BC132" s="10"/>
      <c r="BD132" s="10"/>
      <c r="BE132" s="10"/>
      <c r="BF132" s="10"/>
      <c r="BG132" s="10"/>
      <c r="BH132" s="10"/>
      <c r="BI132" s="120"/>
      <c r="BJ132" s="120"/>
      <c r="BK132" s="120"/>
      <c r="BL132" s="120"/>
      <c r="BM132" s="120"/>
      <c r="BN132" s="120"/>
      <c r="BO132" s="120"/>
      <c r="BP132" s="120"/>
      <c r="BQ132" s="120"/>
      <c r="BR132" s="120"/>
      <c r="BS132" s="120"/>
      <c r="BT132" s="120"/>
      <c r="BU132" s="120"/>
      <c r="BV132" s="120"/>
      <c r="BW132" s="120"/>
      <c r="BX132" s="120"/>
      <c r="BY132" s="120"/>
      <c r="BZ132" s="120"/>
      <c r="CA132" s="120"/>
      <c r="CB132" s="120"/>
      <c r="CC132" s="120"/>
      <c r="CD132" s="120"/>
      <c r="CE132" s="120"/>
      <c r="CF132" s="120"/>
      <c r="CG132" s="120"/>
      <c r="CH132" s="120"/>
      <c r="CI132" s="120"/>
      <c r="CJ132" s="120"/>
      <c r="CK132" s="120"/>
      <c r="CL132" s="120"/>
      <c r="CM132" s="120"/>
      <c r="CN132" s="120"/>
      <c r="CO132" s="94"/>
      <c r="CP132" s="94"/>
      <c r="CQ132" s="94"/>
      <c r="CR132" s="94"/>
      <c r="CS132" s="94"/>
      <c r="CT132" s="94"/>
      <c r="CU132" s="94"/>
      <c r="CV132" s="94"/>
      <c r="CW132" s="94"/>
      <c r="CX132" s="94"/>
      <c r="CY132" s="94"/>
      <c r="CZ132" s="94"/>
      <c r="DA132" s="94"/>
      <c r="DB132" s="94"/>
      <c r="DC132" s="94"/>
      <c r="DD132" s="94"/>
      <c r="DE132" s="11"/>
      <c r="DF132" s="11"/>
      <c r="DG132" s="11"/>
      <c r="DH132" s="11"/>
      <c r="DI132" s="11"/>
      <c r="DJ132" s="11"/>
      <c r="DK132" s="11"/>
      <c r="DL132" s="11"/>
      <c r="DM132" s="94"/>
      <c r="DN132" s="94"/>
      <c r="DO132" s="94"/>
      <c r="DP132" s="94"/>
      <c r="DQ132" s="94"/>
      <c r="DR132" s="94"/>
      <c r="DS132" s="94"/>
      <c r="DT132" s="94"/>
      <c r="DU132" s="94"/>
      <c r="DV132" s="94"/>
      <c r="DW132" s="94"/>
      <c r="DX132" s="94"/>
      <c r="DY132" s="94"/>
      <c r="DZ132" s="94"/>
      <c r="EA132" s="94"/>
      <c r="EB132" s="94"/>
      <c r="EC132" s="94"/>
      <c r="ED132" s="94"/>
      <c r="EE132" s="94"/>
      <c r="EF132" s="94"/>
      <c r="EG132" s="94"/>
      <c r="EH132" s="94"/>
      <c r="EI132" s="94"/>
      <c r="EJ132" s="94"/>
      <c r="EK132" s="94"/>
      <c r="EL132" s="94"/>
      <c r="EM132" s="94"/>
      <c r="EN132" s="94"/>
      <c r="EO132" s="94"/>
      <c r="EP132" s="94"/>
      <c r="EQ132" s="94"/>
      <c r="ER132" s="94"/>
      <c r="ES132" s="94"/>
      <c r="ET132" s="94"/>
      <c r="EU132" s="94"/>
      <c r="EV132" s="94"/>
      <c r="EW132" s="94"/>
      <c r="EX132" s="94"/>
      <c r="EY132" s="94"/>
      <c r="EZ132" s="94"/>
      <c r="FA132" s="94"/>
      <c r="FB132" s="94"/>
      <c r="FC132" s="94"/>
      <c r="FD132" s="94"/>
      <c r="FE132" s="94"/>
      <c r="FF132" s="94"/>
      <c r="FG132" s="94"/>
      <c r="FH132" s="94"/>
      <c r="FI132" s="94"/>
      <c r="FJ132" s="94"/>
      <c r="FK132" s="94"/>
      <c r="FL132" s="94"/>
      <c r="FM132" s="94"/>
      <c r="FN132" s="94"/>
      <c r="FO132" s="94"/>
      <c r="FP132" s="94"/>
      <c r="FQ132" s="114"/>
      <c r="FR132" s="114"/>
      <c r="FS132" s="114"/>
      <c r="FT132" s="114"/>
      <c r="FU132" s="114"/>
      <c r="FV132" s="114"/>
      <c r="FW132" s="114"/>
      <c r="FX132" s="114"/>
      <c r="FY132" s="89"/>
      <c r="FZ132" s="89"/>
      <c r="GC132" s="102"/>
      <c r="GE132" s="103"/>
      <c r="GF132" s="103"/>
      <c r="GG132" s="103"/>
      <c r="GI132" s="105"/>
      <c r="GJ132" s="105"/>
      <c r="GK132" s="105"/>
      <c r="IC132" s="103"/>
      <c r="ID132" s="107"/>
      <c r="IE132" s="107"/>
      <c r="IF132" s="107"/>
      <c r="IG132" s="107"/>
      <c r="IH132" s="107"/>
      <c r="II132" s="107"/>
      <c r="IJ132" s="103"/>
      <c r="IK132" s="108"/>
      <c r="IL132" s="107"/>
      <c r="IN132" s="107"/>
      <c r="IO132" s="107"/>
      <c r="IP132" s="107"/>
      <c r="IQ132" s="103"/>
      <c r="IR132" s="108"/>
      <c r="IS132" s="107"/>
      <c r="IT132" s="108"/>
      <c r="IU132" s="107"/>
      <c r="IV132" s="108"/>
      <c r="IW132" s="107"/>
      <c r="IY132" s="107"/>
      <c r="IZ132" s="106"/>
      <c r="JA132" s="106"/>
      <c r="JB132" s="106"/>
      <c r="JC132" s="106"/>
      <c r="JD132" s="106"/>
      <c r="JE132" s="106"/>
      <c r="JF132" s="106"/>
    </row>
    <row r="133" spans="1:317" s="26" customFormat="1" ht="13.8" x14ac:dyDescent="0.3">
      <c r="A133" s="122"/>
      <c r="B133" s="122"/>
      <c r="C133" s="122"/>
      <c r="D133" s="122"/>
      <c r="E133" s="95"/>
      <c r="G133" s="122"/>
      <c r="H133" s="95"/>
      <c r="I133" s="95"/>
      <c r="J133" s="95"/>
      <c r="K133" s="95"/>
      <c r="M133" s="100"/>
      <c r="N133" s="100"/>
      <c r="O133" s="100"/>
      <c r="P133" s="100"/>
      <c r="Q133" s="100"/>
      <c r="R133" s="100"/>
      <c r="S133" s="101"/>
      <c r="T133" s="100"/>
      <c r="V133" s="122"/>
      <c r="W133" s="122"/>
      <c r="X133" s="117"/>
      <c r="Y133" s="117"/>
      <c r="Z133" s="39"/>
      <c r="AA133" s="39"/>
      <c r="AB133" s="39"/>
      <c r="AC133" s="98"/>
      <c r="AD133" s="41"/>
      <c r="AE133" s="41"/>
      <c r="AF133" s="40"/>
      <c r="AG133" s="39"/>
      <c r="AH133" s="39"/>
      <c r="AI133" s="98"/>
      <c r="AJ133" s="41"/>
      <c r="AK133" s="41"/>
      <c r="AL133" s="41"/>
      <c r="AM133" s="39"/>
      <c r="AN133" s="39"/>
      <c r="AO133" s="39"/>
      <c r="AP133" s="41"/>
      <c r="AQ133" s="41"/>
      <c r="AR133" s="4"/>
      <c r="AS133" s="10"/>
      <c r="AT133" s="13"/>
      <c r="AU133" s="17"/>
      <c r="AV133" s="11"/>
      <c r="AW133" s="10"/>
      <c r="AX133" s="10"/>
      <c r="AY133" s="10"/>
      <c r="AZ133" s="10"/>
      <c r="BA133" s="10"/>
      <c r="BB133" s="10"/>
      <c r="BC133" s="10"/>
      <c r="BD133" s="10"/>
      <c r="BE133" s="10"/>
      <c r="BF133" s="10"/>
      <c r="BG133" s="10"/>
      <c r="BH133" s="10"/>
      <c r="BI133" s="120"/>
      <c r="BJ133" s="120"/>
      <c r="BK133" s="120"/>
      <c r="BL133" s="120"/>
      <c r="BM133" s="120"/>
      <c r="BN133" s="120"/>
      <c r="BO133" s="120"/>
      <c r="BP133" s="120"/>
      <c r="BQ133" s="120"/>
      <c r="BR133" s="120"/>
      <c r="BS133" s="120"/>
      <c r="BT133" s="120"/>
      <c r="BU133" s="120"/>
      <c r="BV133" s="120"/>
      <c r="BW133" s="120"/>
      <c r="BX133" s="120"/>
      <c r="BY133" s="120"/>
      <c r="BZ133" s="120"/>
      <c r="CA133" s="120"/>
      <c r="CB133" s="120"/>
      <c r="CC133" s="120"/>
      <c r="CD133" s="120"/>
      <c r="CE133" s="120"/>
      <c r="CF133" s="120"/>
      <c r="CG133" s="120"/>
      <c r="CH133" s="120"/>
      <c r="CI133" s="120"/>
      <c r="CJ133" s="120"/>
      <c r="CK133" s="120"/>
      <c r="CL133" s="120"/>
      <c r="CM133" s="120"/>
      <c r="CN133" s="120"/>
      <c r="CO133" s="94"/>
      <c r="CP133" s="94"/>
      <c r="CQ133" s="94"/>
      <c r="CR133" s="94"/>
      <c r="CS133" s="94"/>
      <c r="CT133" s="94"/>
      <c r="CU133" s="94"/>
      <c r="CV133" s="94"/>
      <c r="CW133" s="94"/>
      <c r="CX133" s="94"/>
      <c r="CY133" s="94"/>
      <c r="CZ133" s="94"/>
      <c r="DA133" s="94"/>
      <c r="DB133" s="94"/>
      <c r="DC133" s="94"/>
      <c r="DD133" s="94"/>
      <c r="DE133" s="11"/>
      <c r="DF133" s="11"/>
      <c r="DG133" s="11"/>
      <c r="DH133" s="11"/>
      <c r="DI133" s="11"/>
      <c r="DJ133" s="11"/>
      <c r="DK133" s="11"/>
      <c r="DL133" s="11"/>
      <c r="DM133" s="94"/>
      <c r="DN133" s="94"/>
      <c r="DO133" s="94"/>
      <c r="DP133" s="94"/>
      <c r="DQ133" s="94"/>
      <c r="DR133" s="94"/>
      <c r="DS133" s="94"/>
      <c r="DT133" s="94"/>
      <c r="DU133" s="94"/>
      <c r="DV133" s="94"/>
      <c r="DW133" s="94"/>
      <c r="DX133" s="94"/>
      <c r="DY133" s="94"/>
      <c r="DZ133" s="94"/>
      <c r="EA133" s="94"/>
      <c r="EB133" s="94"/>
      <c r="EC133" s="94"/>
      <c r="ED133" s="94"/>
      <c r="EE133" s="94"/>
      <c r="EF133" s="94"/>
      <c r="EG133" s="94"/>
      <c r="EH133" s="94"/>
      <c r="EI133" s="94"/>
      <c r="EJ133" s="94"/>
      <c r="EK133" s="94"/>
      <c r="EL133" s="94"/>
      <c r="EM133" s="94"/>
      <c r="EN133" s="94"/>
      <c r="EO133" s="94"/>
      <c r="EP133" s="94"/>
      <c r="EQ133" s="94"/>
      <c r="ER133" s="94"/>
      <c r="ES133" s="94"/>
      <c r="ET133" s="94"/>
      <c r="EU133" s="94"/>
      <c r="EV133" s="94"/>
      <c r="EW133" s="94"/>
      <c r="EX133" s="94"/>
      <c r="EY133" s="94"/>
      <c r="EZ133" s="94"/>
      <c r="FA133" s="94"/>
      <c r="FB133" s="94"/>
      <c r="FC133" s="94"/>
      <c r="FD133" s="94"/>
      <c r="FE133" s="94"/>
      <c r="FF133" s="94"/>
      <c r="FG133" s="94"/>
      <c r="FH133" s="94"/>
      <c r="FI133" s="94"/>
      <c r="FJ133" s="94"/>
      <c r="FK133" s="94"/>
      <c r="FL133" s="94"/>
      <c r="FM133" s="94"/>
      <c r="FN133" s="94"/>
      <c r="FO133" s="94"/>
      <c r="FP133" s="94"/>
      <c r="FQ133" s="114"/>
      <c r="FR133" s="114"/>
      <c r="FS133" s="114"/>
      <c r="FT133" s="114"/>
      <c r="FU133" s="114"/>
      <c r="FV133" s="114"/>
      <c r="FW133" s="114"/>
      <c r="FX133" s="114"/>
      <c r="FY133" s="89"/>
      <c r="FZ133" s="89"/>
      <c r="GC133" s="102"/>
      <c r="GE133" s="103"/>
      <c r="GF133" s="103"/>
      <c r="GG133" s="103"/>
      <c r="GI133" s="105"/>
      <c r="GJ133" s="105"/>
      <c r="GK133" s="105"/>
      <c r="IC133" s="103"/>
      <c r="IE133" s="107"/>
      <c r="IG133" s="107"/>
      <c r="IH133" s="107"/>
      <c r="II133" s="107"/>
      <c r="IJ133" s="103"/>
      <c r="IL133" s="107"/>
      <c r="IN133" s="107"/>
      <c r="IP133" s="107"/>
      <c r="IQ133" s="103"/>
      <c r="IR133" s="108"/>
      <c r="IS133" s="107"/>
      <c r="IT133" s="107"/>
      <c r="IU133" s="107"/>
      <c r="IV133" s="107"/>
      <c r="IW133" s="107"/>
      <c r="IY133" s="107"/>
      <c r="IZ133" s="106"/>
      <c r="JA133" s="106"/>
      <c r="JB133" s="106"/>
      <c r="JC133" s="106"/>
      <c r="JD133" s="106"/>
      <c r="JE133" s="106"/>
      <c r="JF133" s="106"/>
    </row>
    <row r="134" spans="1:317" s="26" customFormat="1" ht="13.8" x14ac:dyDescent="0.3">
      <c r="M134" s="100"/>
      <c r="N134" s="100"/>
      <c r="O134" s="100"/>
      <c r="P134" s="100"/>
      <c r="Q134" s="100"/>
      <c r="R134" s="100"/>
      <c r="S134" s="101"/>
      <c r="T134" s="100"/>
      <c r="X134" s="117"/>
      <c r="Y134" s="117"/>
      <c r="Z134" s="39"/>
      <c r="AA134" s="39"/>
      <c r="AB134" s="39"/>
      <c r="AC134" s="98"/>
      <c r="AD134" s="41"/>
      <c r="AE134" s="41"/>
      <c r="AF134" s="40"/>
      <c r="AG134" s="39"/>
      <c r="AH134" s="39"/>
      <c r="AI134" s="98"/>
      <c r="AJ134" s="41"/>
      <c r="AK134" s="41"/>
      <c r="AL134" s="41"/>
      <c r="AM134" s="39"/>
      <c r="AN134" s="39"/>
      <c r="AO134" s="39"/>
      <c r="AP134" s="41"/>
      <c r="AQ134" s="41"/>
      <c r="AR134" s="4"/>
      <c r="AS134" s="10"/>
      <c r="AT134" s="13"/>
      <c r="AU134" s="17"/>
      <c r="AV134" s="11"/>
      <c r="AW134" s="10"/>
      <c r="AX134" s="10"/>
      <c r="AY134" s="10"/>
      <c r="AZ134" s="10"/>
      <c r="BA134" s="10"/>
      <c r="BB134" s="10"/>
      <c r="BC134" s="10"/>
      <c r="BD134" s="10"/>
      <c r="BE134" s="10"/>
      <c r="BF134" s="10"/>
      <c r="BG134" s="10"/>
      <c r="BH134" s="10"/>
      <c r="BI134" s="120"/>
      <c r="BJ134" s="120"/>
      <c r="BK134" s="120"/>
      <c r="BL134" s="120"/>
      <c r="BM134" s="120"/>
      <c r="BN134" s="120"/>
      <c r="BO134" s="120"/>
      <c r="BP134" s="120"/>
      <c r="BQ134" s="120"/>
      <c r="BR134" s="120"/>
      <c r="BS134" s="120"/>
      <c r="BT134" s="120"/>
      <c r="BU134" s="120"/>
      <c r="BV134" s="120"/>
      <c r="BW134" s="120"/>
      <c r="BX134" s="120"/>
      <c r="BY134" s="120"/>
      <c r="BZ134" s="120"/>
      <c r="CA134" s="120"/>
      <c r="CB134" s="120"/>
      <c r="CC134" s="120"/>
      <c r="CD134" s="120"/>
      <c r="CE134" s="120"/>
      <c r="CF134" s="120"/>
      <c r="CG134" s="120"/>
      <c r="CH134" s="120"/>
      <c r="CI134" s="120"/>
      <c r="CJ134" s="120"/>
      <c r="CK134" s="120"/>
      <c r="CL134" s="120"/>
      <c r="CM134" s="120"/>
      <c r="CN134" s="120"/>
      <c r="CO134" s="94"/>
      <c r="CP134" s="94"/>
      <c r="CQ134" s="94"/>
      <c r="CR134" s="94"/>
      <c r="CS134" s="94"/>
      <c r="CT134" s="94"/>
      <c r="CU134" s="94"/>
      <c r="CV134" s="94"/>
      <c r="CW134" s="94"/>
      <c r="CX134" s="94"/>
      <c r="CY134" s="94"/>
      <c r="CZ134" s="94"/>
      <c r="DA134" s="94"/>
      <c r="DB134" s="94"/>
      <c r="DC134" s="94"/>
      <c r="DD134" s="94"/>
      <c r="DE134" s="11"/>
      <c r="DF134" s="11"/>
      <c r="DG134" s="11"/>
      <c r="DH134" s="11"/>
      <c r="DI134" s="11"/>
      <c r="DJ134" s="11"/>
      <c r="DK134" s="11"/>
      <c r="DL134" s="11"/>
      <c r="DM134" s="94"/>
      <c r="DN134" s="94"/>
      <c r="DO134" s="94"/>
      <c r="DP134" s="94"/>
      <c r="DQ134" s="94"/>
      <c r="DR134" s="94"/>
      <c r="DS134" s="94"/>
      <c r="DT134" s="94"/>
      <c r="DU134" s="94"/>
      <c r="DV134" s="94"/>
      <c r="DW134" s="94"/>
      <c r="DX134" s="94"/>
      <c r="DY134" s="94"/>
      <c r="DZ134" s="94"/>
      <c r="EA134" s="94"/>
      <c r="EB134" s="94"/>
      <c r="EC134" s="94"/>
      <c r="ED134" s="94"/>
      <c r="EE134" s="94"/>
      <c r="EF134" s="94"/>
      <c r="EG134" s="94"/>
      <c r="EH134" s="94"/>
      <c r="EI134" s="94"/>
      <c r="EJ134" s="94"/>
      <c r="EK134" s="94"/>
      <c r="EL134" s="94"/>
      <c r="EM134" s="94"/>
      <c r="EN134" s="94"/>
      <c r="EO134" s="94"/>
      <c r="EP134" s="94"/>
      <c r="EQ134" s="94"/>
      <c r="ER134" s="94"/>
      <c r="ES134" s="94"/>
      <c r="ET134" s="94"/>
      <c r="EU134" s="94"/>
      <c r="EV134" s="94"/>
      <c r="EW134" s="94"/>
      <c r="EX134" s="94"/>
      <c r="EY134" s="94"/>
      <c r="EZ134" s="94"/>
      <c r="FA134" s="94"/>
      <c r="FB134" s="94"/>
      <c r="FC134" s="94"/>
      <c r="FD134" s="94"/>
      <c r="FE134" s="94"/>
      <c r="FF134" s="94"/>
      <c r="FG134" s="94"/>
      <c r="FH134" s="94"/>
      <c r="FI134" s="94"/>
      <c r="FJ134" s="94"/>
      <c r="FK134" s="94"/>
      <c r="FL134" s="94"/>
      <c r="FM134" s="94"/>
      <c r="FN134" s="94"/>
      <c r="FO134" s="94"/>
      <c r="FP134" s="94"/>
      <c r="FQ134" s="114"/>
      <c r="FR134" s="114"/>
      <c r="FS134" s="114"/>
      <c r="FT134" s="114"/>
      <c r="FU134" s="114"/>
      <c r="FV134" s="114"/>
      <c r="FW134" s="114"/>
      <c r="FX134" s="114"/>
      <c r="FY134" s="89"/>
      <c r="FZ134" s="89"/>
      <c r="GC134" s="102"/>
      <c r="GE134" s="103"/>
      <c r="GF134" s="103"/>
      <c r="GG134" s="103"/>
      <c r="GI134" s="105"/>
      <c r="GJ134" s="105"/>
      <c r="GK134" s="105"/>
      <c r="IC134" s="103"/>
      <c r="IE134" s="107"/>
      <c r="IG134" s="107"/>
      <c r="IH134" s="107"/>
      <c r="II134" s="107"/>
      <c r="IJ134" s="103"/>
      <c r="IL134" s="107"/>
      <c r="IM134" s="110"/>
      <c r="IN134" s="107"/>
      <c r="IP134" s="107"/>
      <c r="IQ134" s="103"/>
      <c r="IR134" s="108"/>
      <c r="IS134" s="107"/>
      <c r="IT134" s="107"/>
      <c r="IU134" s="107"/>
      <c r="IV134" s="107"/>
      <c r="IW134" s="107"/>
      <c r="IX134" s="103"/>
      <c r="IY134" s="107"/>
      <c r="IZ134" s="106"/>
      <c r="JA134" s="106"/>
      <c r="JB134" s="106"/>
      <c r="JC134" s="106"/>
      <c r="JD134" s="106"/>
      <c r="JE134" s="106"/>
      <c r="JF134" s="106"/>
    </row>
    <row r="135" spans="1:317" s="122" customFormat="1" ht="13.8" x14ac:dyDescent="0.3">
      <c r="A135" s="26"/>
      <c r="L135" s="26"/>
      <c r="M135" s="100"/>
      <c r="N135" s="100"/>
      <c r="O135" s="100"/>
      <c r="P135" s="100"/>
      <c r="Q135" s="100"/>
      <c r="R135" s="100"/>
      <c r="S135" s="101"/>
      <c r="T135" s="100"/>
      <c r="U135" s="26"/>
      <c r="X135" s="117"/>
      <c r="Y135" s="117"/>
      <c r="Z135" s="39"/>
      <c r="AA135" s="39"/>
      <c r="AB135" s="39"/>
      <c r="AC135" s="98"/>
      <c r="AD135" s="41"/>
      <c r="AE135" s="41"/>
      <c r="AF135" s="40"/>
      <c r="AG135" s="39"/>
      <c r="AH135" s="39"/>
      <c r="AI135" s="98"/>
      <c r="AJ135" s="41"/>
      <c r="AK135" s="41"/>
      <c r="AL135" s="41"/>
      <c r="AM135" s="39"/>
      <c r="AN135" s="39"/>
      <c r="AO135" s="39"/>
      <c r="AP135" s="41"/>
      <c r="AQ135" s="41"/>
      <c r="AR135" s="4"/>
      <c r="AS135" s="10"/>
      <c r="AT135" s="13"/>
      <c r="AU135" s="17"/>
      <c r="AV135" s="11"/>
      <c r="AW135" s="10"/>
      <c r="AX135" s="10"/>
      <c r="AY135" s="10"/>
      <c r="AZ135" s="10"/>
      <c r="BA135" s="10"/>
      <c r="BB135" s="10"/>
      <c r="BC135" s="10"/>
      <c r="BD135" s="10"/>
      <c r="BE135" s="10"/>
      <c r="BF135" s="10"/>
      <c r="BG135" s="10"/>
      <c r="BH135" s="10"/>
      <c r="BI135" s="120"/>
      <c r="BJ135" s="120"/>
      <c r="BK135" s="120"/>
      <c r="BL135" s="120"/>
      <c r="BM135" s="120"/>
      <c r="BN135" s="120"/>
      <c r="BO135" s="120"/>
      <c r="BP135" s="120"/>
      <c r="BQ135" s="120"/>
      <c r="BR135" s="120"/>
      <c r="BS135" s="120"/>
      <c r="BT135" s="120"/>
      <c r="BU135" s="120"/>
      <c r="BV135" s="120"/>
      <c r="BW135" s="120"/>
      <c r="BX135" s="120"/>
      <c r="BY135" s="120"/>
      <c r="BZ135" s="120"/>
      <c r="CA135" s="120"/>
      <c r="CB135" s="120"/>
      <c r="CC135" s="120"/>
      <c r="CD135" s="120"/>
      <c r="CE135" s="120"/>
      <c r="CF135" s="120"/>
      <c r="CG135" s="120"/>
      <c r="CH135" s="120"/>
      <c r="CI135" s="120"/>
      <c r="CJ135" s="120"/>
      <c r="CK135" s="120"/>
      <c r="CL135" s="120"/>
      <c r="CM135" s="120"/>
      <c r="CN135" s="120"/>
      <c r="CO135" s="94"/>
      <c r="CP135" s="94"/>
      <c r="CQ135" s="94"/>
      <c r="CR135" s="94"/>
      <c r="CS135" s="94"/>
      <c r="CT135" s="94"/>
      <c r="CU135" s="94"/>
      <c r="CV135" s="94"/>
      <c r="CW135" s="94"/>
      <c r="CX135" s="94"/>
      <c r="CY135" s="94"/>
      <c r="CZ135" s="94"/>
      <c r="DA135" s="94"/>
      <c r="DB135" s="94"/>
      <c r="DC135" s="94"/>
      <c r="DD135" s="94"/>
      <c r="DE135" s="11"/>
      <c r="DF135" s="11"/>
      <c r="DG135" s="11"/>
      <c r="DH135" s="11"/>
      <c r="DI135" s="11"/>
      <c r="DJ135" s="11"/>
      <c r="DK135" s="11"/>
      <c r="DL135" s="11"/>
      <c r="DM135" s="94"/>
      <c r="DN135" s="94"/>
      <c r="DO135" s="94"/>
      <c r="DP135" s="94"/>
      <c r="DQ135" s="94"/>
      <c r="DR135" s="94"/>
      <c r="DS135" s="94"/>
      <c r="DT135" s="94"/>
      <c r="DU135" s="94"/>
      <c r="DV135" s="94"/>
      <c r="DW135" s="94"/>
      <c r="DX135" s="94"/>
      <c r="DY135" s="94"/>
      <c r="DZ135" s="94"/>
      <c r="EA135" s="94"/>
      <c r="EB135" s="94"/>
      <c r="EC135" s="94"/>
      <c r="ED135" s="94"/>
      <c r="EE135" s="94"/>
      <c r="EF135" s="94"/>
      <c r="EG135" s="94"/>
      <c r="EH135" s="94"/>
      <c r="EI135" s="94"/>
      <c r="EJ135" s="94"/>
      <c r="EK135" s="94"/>
      <c r="EL135" s="94"/>
      <c r="EM135" s="94"/>
      <c r="EN135" s="94"/>
      <c r="EO135" s="94"/>
      <c r="EP135" s="94"/>
      <c r="EQ135" s="94"/>
      <c r="ER135" s="94"/>
      <c r="ES135" s="94"/>
      <c r="ET135" s="94"/>
      <c r="EU135" s="94"/>
      <c r="EV135" s="94"/>
      <c r="EW135" s="94"/>
      <c r="EX135" s="94"/>
      <c r="EY135" s="94"/>
      <c r="EZ135" s="94"/>
      <c r="FA135" s="94"/>
      <c r="FB135" s="94"/>
      <c r="FC135" s="94"/>
      <c r="FD135" s="94"/>
      <c r="FE135" s="94"/>
      <c r="FF135" s="94"/>
      <c r="FG135" s="94"/>
      <c r="FH135" s="94"/>
      <c r="FI135" s="94"/>
      <c r="FJ135" s="94"/>
      <c r="FK135" s="94"/>
      <c r="FL135" s="94"/>
      <c r="FM135" s="94"/>
      <c r="FN135" s="94"/>
      <c r="FO135" s="94"/>
      <c r="FP135" s="94"/>
      <c r="FQ135" s="114"/>
      <c r="FR135" s="114"/>
      <c r="FS135" s="114"/>
      <c r="FT135" s="114"/>
      <c r="FU135" s="114"/>
      <c r="FV135" s="114"/>
      <c r="FW135" s="114"/>
      <c r="FX135" s="114"/>
      <c r="FY135" s="89"/>
      <c r="FZ135" s="89"/>
      <c r="GA135" s="26"/>
      <c r="GB135" s="26"/>
      <c r="GC135" s="102"/>
      <c r="GD135" s="26"/>
      <c r="GE135" s="103"/>
      <c r="GF135" s="103"/>
      <c r="GG135" s="103"/>
      <c r="GH135" s="26"/>
      <c r="GI135" s="105"/>
      <c r="GJ135" s="105"/>
      <c r="GK135" s="105"/>
      <c r="GL135" s="26"/>
      <c r="GM135" s="26"/>
      <c r="GN135" s="26"/>
      <c r="GO135" s="26"/>
      <c r="GP135" s="26"/>
      <c r="GQ135" s="26"/>
      <c r="GR135" s="26"/>
      <c r="GS135" s="26"/>
      <c r="GT135" s="26"/>
      <c r="GU135" s="26"/>
      <c r="GV135" s="26"/>
      <c r="GW135" s="26"/>
      <c r="GX135" s="26"/>
      <c r="GY135" s="26"/>
      <c r="GZ135" s="26"/>
      <c r="HA135" s="26"/>
      <c r="HB135" s="26"/>
      <c r="HC135" s="26"/>
      <c r="HD135" s="26"/>
      <c r="HE135" s="26"/>
      <c r="HF135" s="26"/>
      <c r="HG135" s="26"/>
      <c r="HH135" s="26"/>
      <c r="HI135" s="26"/>
      <c r="HJ135" s="26"/>
      <c r="HK135" s="26"/>
      <c r="HL135" s="26"/>
      <c r="HM135" s="26"/>
      <c r="HN135" s="26"/>
      <c r="HO135" s="26"/>
      <c r="HP135" s="26"/>
      <c r="HQ135" s="26"/>
      <c r="HR135" s="26"/>
      <c r="HS135" s="26"/>
      <c r="HT135" s="26"/>
      <c r="HU135" s="26"/>
      <c r="HV135" s="26"/>
      <c r="HW135" s="26"/>
      <c r="HX135" s="26"/>
      <c r="HY135" s="26"/>
      <c r="HZ135" s="26"/>
      <c r="IA135" s="26"/>
      <c r="IB135" s="26"/>
      <c r="IC135" s="103"/>
      <c r="ID135" s="107"/>
      <c r="IE135" s="107"/>
      <c r="IF135" s="107"/>
      <c r="IG135" s="107"/>
      <c r="IH135" s="107"/>
      <c r="II135" s="107"/>
      <c r="IJ135" s="103"/>
      <c r="IK135" s="108"/>
      <c r="IL135" s="107"/>
      <c r="IM135" s="26"/>
      <c r="IN135" s="107"/>
      <c r="IO135" s="107"/>
      <c r="IP135" s="107"/>
      <c r="IQ135" s="103"/>
      <c r="IR135" s="108"/>
      <c r="IS135" s="107"/>
      <c r="IT135" s="108"/>
      <c r="IU135" s="107"/>
      <c r="IV135" s="108"/>
      <c r="IW135" s="107"/>
      <c r="IX135" s="26"/>
      <c r="IY135" s="107"/>
      <c r="IZ135" s="106"/>
      <c r="JA135" s="106"/>
      <c r="JB135" s="106"/>
      <c r="JC135" s="106"/>
      <c r="JD135" s="106"/>
      <c r="JE135" s="106"/>
      <c r="JF135" s="106"/>
      <c r="JG135" s="26"/>
      <c r="JH135" s="26"/>
      <c r="JI135" s="26"/>
      <c r="JJ135" s="26"/>
      <c r="JK135" s="26"/>
      <c r="JL135" s="26"/>
      <c r="JM135" s="26"/>
      <c r="JN135" s="26"/>
      <c r="JO135" s="26"/>
      <c r="JP135" s="26"/>
      <c r="JQ135" s="26"/>
      <c r="JR135" s="26"/>
      <c r="JS135" s="26"/>
      <c r="JT135" s="26"/>
      <c r="JU135" s="26"/>
      <c r="JV135" s="26"/>
      <c r="JW135" s="26"/>
      <c r="JX135" s="26"/>
      <c r="JY135" s="26"/>
      <c r="JZ135" s="26"/>
      <c r="KA135" s="26"/>
      <c r="KB135" s="26"/>
      <c r="KC135" s="26"/>
      <c r="KD135" s="26"/>
      <c r="KE135" s="26"/>
      <c r="KF135" s="26"/>
      <c r="KG135" s="26"/>
      <c r="KH135" s="26"/>
      <c r="KI135" s="26"/>
      <c r="KJ135" s="26"/>
      <c r="KK135" s="26"/>
      <c r="KL135" s="26"/>
      <c r="KM135" s="26"/>
      <c r="KN135" s="26"/>
      <c r="KO135" s="26"/>
      <c r="KP135" s="26"/>
      <c r="KQ135" s="26"/>
      <c r="KR135" s="26"/>
      <c r="KS135" s="26"/>
      <c r="KT135" s="26"/>
      <c r="KU135" s="26"/>
      <c r="KV135" s="26"/>
      <c r="KW135" s="26"/>
      <c r="KX135" s="26"/>
      <c r="KY135" s="26"/>
      <c r="KZ135" s="26"/>
      <c r="LA135" s="26"/>
      <c r="LB135" s="26"/>
      <c r="LC135" s="26"/>
      <c r="LD135" s="26"/>
      <c r="LE135" s="26"/>
    </row>
    <row r="136" spans="1:317" s="122" customFormat="1" ht="13.8" x14ac:dyDescent="0.3">
      <c r="L136" s="26"/>
      <c r="M136" s="100"/>
      <c r="N136" s="100"/>
      <c r="O136" s="100"/>
      <c r="P136" s="100"/>
      <c r="Q136" s="100"/>
      <c r="R136" s="100"/>
      <c r="S136" s="101"/>
      <c r="T136" s="100"/>
      <c r="U136" s="26"/>
      <c r="X136" s="117"/>
      <c r="Y136" s="117"/>
      <c r="Z136" s="39"/>
      <c r="AA136" s="39"/>
      <c r="AB136" s="39"/>
      <c r="AC136" s="98"/>
      <c r="AD136" s="41"/>
      <c r="AE136" s="41"/>
      <c r="AF136" s="40"/>
      <c r="AG136" s="39"/>
      <c r="AH136" s="39"/>
      <c r="AI136" s="98"/>
      <c r="AJ136" s="41"/>
      <c r="AK136" s="41"/>
      <c r="AL136" s="41"/>
      <c r="AM136" s="39"/>
      <c r="AN136" s="39"/>
      <c r="AO136" s="39"/>
      <c r="AP136" s="41"/>
      <c r="AQ136" s="41"/>
      <c r="AR136" s="4"/>
      <c r="AS136" s="10"/>
      <c r="AT136" s="13"/>
      <c r="AU136" s="17"/>
      <c r="AV136" s="11"/>
      <c r="AW136" s="10"/>
      <c r="AX136" s="10"/>
      <c r="AY136" s="10"/>
      <c r="AZ136" s="10"/>
      <c r="BA136" s="10"/>
      <c r="BB136" s="10"/>
      <c r="BC136" s="10"/>
      <c r="BD136" s="10"/>
      <c r="BE136" s="10"/>
      <c r="BF136" s="10"/>
      <c r="BG136" s="10"/>
      <c r="BH136" s="10"/>
      <c r="BI136" s="120"/>
      <c r="BJ136" s="120"/>
      <c r="BK136" s="120"/>
      <c r="BL136" s="120"/>
      <c r="BM136" s="120"/>
      <c r="BN136" s="120"/>
      <c r="BO136" s="120"/>
      <c r="BP136" s="120"/>
      <c r="BQ136" s="120"/>
      <c r="BR136" s="120"/>
      <c r="BS136" s="120"/>
      <c r="BT136" s="120"/>
      <c r="BU136" s="120"/>
      <c r="BV136" s="120"/>
      <c r="BW136" s="120"/>
      <c r="BX136" s="120"/>
      <c r="BY136" s="120"/>
      <c r="BZ136" s="120"/>
      <c r="CA136" s="120"/>
      <c r="CB136" s="120"/>
      <c r="CC136" s="120"/>
      <c r="CD136" s="120"/>
      <c r="CE136" s="120"/>
      <c r="CF136" s="120"/>
      <c r="CG136" s="120"/>
      <c r="CH136" s="120"/>
      <c r="CI136" s="120"/>
      <c r="CJ136" s="120"/>
      <c r="CK136" s="120"/>
      <c r="CL136" s="120"/>
      <c r="CM136" s="120"/>
      <c r="CN136" s="120"/>
      <c r="CO136" s="94"/>
      <c r="CP136" s="94"/>
      <c r="CQ136" s="94"/>
      <c r="CR136" s="94"/>
      <c r="CS136" s="94"/>
      <c r="CT136" s="94"/>
      <c r="CU136" s="94"/>
      <c r="CV136" s="94"/>
      <c r="CW136" s="94"/>
      <c r="CX136" s="94"/>
      <c r="CY136" s="94"/>
      <c r="CZ136" s="94"/>
      <c r="DA136" s="94"/>
      <c r="DB136" s="94"/>
      <c r="DC136" s="94"/>
      <c r="DD136" s="94"/>
      <c r="DE136" s="11"/>
      <c r="DF136" s="11"/>
      <c r="DG136" s="11"/>
      <c r="DH136" s="11"/>
      <c r="DI136" s="11"/>
      <c r="DJ136" s="11"/>
      <c r="DK136" s="11"/>
      <c r="DL136" s="11"/>
      <c r="DM136" s="94"/>
      <c r="DN136" s="94"/>
      <c r="DO136" s="94"/>
      <c r="DP136" s="94"/>
      <c r="DQ136" s="94"/>
      <c r="DR136" s="94"/>
      <c r="DS136" s="94"/>
      <c r="DT136" s="94"/>
      <c r="DU136" s="94"/>
      <c r="DV136" s="94"/>
      <c r="DW136" s="94"/>
      <c r="DX136" s="94"/>
      <c r="DY136" s="94"/>
      <c r="DZ136" s="94"/>
      <c r="EA136" s="94"/>
      <c r="EB136" s="94"/>
      <c r="EC136" s="94"/>
      <c r="ED136" s="94"/>
      <c r="EE136" s="94"/>
      <c r="EF136" s="94"/>
      <c r="EG136" s="94"/>
      <c r="EH136" s="94"/>
      <c r="EI136" s="94"/>
      <c r="EJ136" s="94"/>
      <c r="EK136" s="94"/>
      <c r="EL136" s="94"/>
      <c r="EM136" s="94"/>
      <c r="EN136" s="94"/>
      <c r="EO136" s="94"/>
      <c r="EP136" s="94"/>
      <c r="EQ136" s="94"/>
      <c r="ER136" s="94"/>
      <c r="ES136" s="94"/>
      <c r="ET136" s="94"/>
      <c r="EU136" s="94"/>
      <c r="EV136" s="94"/>
      <c r="EW136" s="94"/>
      <c r="EX136" s="94"/>
      <c r="EY136" s="94"/>
      <c r="EZ136" s="94"/>
      <c r="FA136" s="94"/>
      <c r="FB136" s="94"/>
      <c r="FC136" s="94"/>
      <c r="FD136" s="94"/>
      <c r="FE136" s="94"/>
      <c r="FF136" s="94"/>
      <c r="FG136" s="94"/>
      <c r="FH136" s="94"/>
      <c r="FI136" s="94"/>
      <c r="FJ136" s="94"/>
      <c r="FK136" s="94"/>
      <c r="FL136" s="94"/>
      <c r="FM136" s="94"/>
      <c r="FN136" s="94"/>
      <c r="FO136" s="94"/>
      <c r="FP136" s="94"/>
      <c r="FQ136" s="114"/>
      <c r="FR136" s="114"/>
      <c r="FS136" s="114"/>
      <c r="FT136" s="114"/>
      <c r="FU136" s="114"/>
      <c r="FV136" s="114"/>
      <c r="FW136" s="114"/>
      <c r="FX136" s="114"/>
      <c r="FY136" s="89"/>
      <c r="FZ136" s="89"/>
      <c r="GA136" s="26"/>
      <c r="GB136" s="26"/>
      <c r="GC136" s="102"/>
      <c r="GD136" s="26"/>
      <c r="GE136" s="103"/>
      <c r="GF136" s="103"/>
      <c r="GG136" s="103"/>
      <c r="GH136" s="26"/>
      <c r="GI136" s="105"/>
      <c r="GJ136" s="105"/>
      <c r="GK136" s="105"/>
      <c r="GL136" s="26"/>
      <c r="GM136" s="26"/>
      <c r="GN136" s="26"/>
      <c r="GO136" s="26"/>
      <c r="GP136" s="26"/>
      <c r="GQ136" s="26"/>
      <c r="GR136" s="26"/>
      <c r="GS136" s="26"/>
      <c r="GT136" s="26"/>
      <c r="GU136" s="26"/>
      <c r="GV136" s="26"/>
      <c r="GW136" s="26"/>
      <c r="GX136" s="26"/>
      <c r="GY136" s="26"/>
      <c r="GZ136" s="26"/>
      <c r="HA136" s="26"/>
      <c r="HB136" s="26"/>
      <c r="HC136" s="26"/>
      <c r="HD136" s="26"/>
      <c r="HE136" s="26"/>
      <c r="HF136" s="26"/>
      <c r="HG136" s="26"/>
      <c r="HH136" s="26"/>
      <c r="HI136" s="26"/>
      <c r="HJ136" s="26"/>
      <c r="HK136" s="26"/>
      <c r="HL136" s="26"/>
      <c r="HM136" s="26"/>
      <c r="HN136" s="26"/>
      <c r="HO136" s="26"/>
      <c r="HP136" s="26"/>
      <c r="HQ136" s="26"/>
      <c r="HR136" s="26"/>
      <c r="HS136" s="26"/>
      <c r="HT136" s="26"/>
      <c r="HU136" s="26"/>
      <c r="HV136" s="26"/>
      <c r="HW136" s="26"/>
      <c r="HX136" s="26"/>
      <c r="HY136" s="26"/>
      <c r="HZ136" s="26"/>
      <c r="IA136" s="26"/>
      <c r="IB136" s="26"/>
      <c r="IC136" s="103"/>
      <c r="ID136" s="107"/>
      <c r="IE136" s="107"/>
      <c r="IF136" s="107"/>
      <c r="IG136" s="107"/>
      <c r="IH136" s="107"/>
      <c r="II136" s="107"/>
      <c r="IJ136" s="103"/>
      <c r="IK136" s="108"/>
      <c r="IL136" s="107"/>
      <c r="IM136" s="26"/>
      <c r="IN136" s="107"/>
      <c r="IO136" s="107"/>
      <c r="IP136" s="107"/>
      <c r="IQ136" s="103"/>
      <c r="IR136" s="108"/>
      <c r="IS136" s="107"/>
      <c r="IT136" s="108"/>
      <c r="IU136" s="107"/>
      <c r="IV136" s="108"/>
      <c r="IW136" s="107"/>
      <c r="IX136" s="26"/>
      <c r="IY136" s="107"/>
      <c r="IZ136" s="106"/>
      <c r="JA136" s="106"/>
      <c r="JB136" s="106"/>
      <c r="JC136" s="106"/>
      <c r="JD136" s="106"/>
      <c r="JE136" s="106"/>
      <c r="JF136" s="106"/>
      <c r="JG136" s="26"/>
      <c r="JH136" s="26"/>
      <c r="JI136" s="26"/>
      <c r="JJ136" s="26"/>
      <c r="JK136" s="26"/>
      <c r="JL136" s="26"/>
      <c r="JM136" s="26"/>
      <c r="JN136" s="26"/>
      <c r="JO136" s="26"/>
      <c r="JP136" s="26"/>
      <c r="JQ136" s="26"/>
      <c r="JR136" s="26"/>
      <c r="JS136" s="26"/>
      <c r="JT136" s="26"/>
      <c r="JU136" s="26"/>
      <c r="JV136" s="26"/>
      <c r="JW136" s="26"/>
      <c r="JX136" s="26"/>
      <c r="JY136" s="26"/>
      <c r="JZ136" s="26"/>
      <c r="KA136" s="26"/>
      <c r="KB136" s="26"/>
      <c r="KC136" s="26"/>
      <c r="KD136" s="26"/>
      <c r="KE136" s="26"/>
      <c r="KF136" s="26"/>
      <c r="KG136" s="26"/>
      <c r="KH136" s="26"/>
      <c r="KI136" s="26"/>
      <c r="KJ136" s="26"/>
      <c r="KK136" s="26"/>
      <c r="KL136" s="26"/>
      <c r="KM136" s="26"/>
      <c r="KN136" s="26"/>
      <c r="KO136" s="26"/>
      <c r="KP136" s="26"/>
      <c r="KQ136" s="26"/>
      <c r="KR136" s="26"/>
      <c r="KS136" s="26"/>
      <c r="KT136" s="26"/>
      <c r="KU136" s="26"/>
      <c r="KV136" s="26"/>
      <c r="KW136" s="26"/>
      <c r="KX136" s="26"/>
      <c r="KY136" s="26"/>
      <c r="KZ136" s="26"/>
      <c r="LA136" s="26"/>
      <c r="LB136" s="26"/>
      <c r="LC136" s="26"/>
      <c r="LD136" s="26"/>
      <c r="LE136" s="26"/>
    </row>
    <row r="137" spans="1:317" s="122" customFormat="1" ht="13.8" x14ac:dyDescent="0.3">
      <c r="E137" s="95"/>
      <c r="H137" s="95"/>
      <c r="I137" s="95"/>
      <c r="J137" s="95"/>
      <c r="K137" s="95"/>
      <c r="L137" s="26"/>
      <c r="M137" s="100"/>
      <c r="N137" s="100"/>
      <c r="O137" s="100"/>
      <c r="P137" s="100"/>
      <c r="Q137" s="100"/>
      <c r="R137" s="100"/>
      <c r="S137" s="101"/>
      <c r="T137" s="100"/>
      <c r="U137" s="26"/>
      <c r="X137" s="117"/>
      <c r="Y137" s="117"/>
      <c r="Z137" s="39"/>
      <c r="AA137" s="39"/>
      <c r="AB137" s="39"/>
      <c r="AC137" s="98"/>
      <c r="AD137" s="41"/>
      <c r="AE137" s="41"/>
      <c r="AF137" s="40"/>
      <c r="AG137" s="39"/>
      <c r="AH137" s="39"/>
      <c r="AI137" s="98"/>
      <c r="AJ137" s="41"/>
      <c r="AK137" s="41"/>
      <c r="AL137" s="41"/>
      <c r="AM137" s="39"/>
      <c r="AN137" s="39"/>
      <c r="AO137" s="39"/>
      <c r="AP137" s="41"/>
      <c r="AQ137" s="41"/>
      <c r="AR137" s="4"/>
      <c r="AS137" s="10"/>
      <c r="AT137" s="13"/>
      <c r="AU137" s="17"/>
      <c r="AV137" s="11"/>
      <c r="AW137" s="10"/>
      <c r="AX137" s="10"/>
      <c r="AY137" s="10"/>
      <c r="AZ137" s="10"/>
      <c r="BA137" s="10"/>
      <c r="BB137" s="10"/>
      <c r="BC137" s="10"/>
      <c r="BD137" s="10"/>
      <c r="BE137" s="10"/>
      <c r="BF137" s="10"/>
      <c r="BG137" s="10"/>
      <c r="BH137" s="10"/>
      <c r="BI137" s="120"/>
      <c r="BJ137" s="120"/>
      <c r="BK137" s="120"/>
      <c r="BL137" s="120"/>
      <c r="BM137" s="120"/>
      <c r="BN137" s="120"/>
      <c r="BO137" s="120"/>
      <c r="BP137" s="120"/>
      <c r="BQ137" s="120"/>
      <c r="BR137" s="120"/>
      <c r="BS137" s="120"/>
      <c r="BT137" s="120"/>
      <c r="BU137" s="120"/>
      <c r="BV137" s="120"/>
      <c r="BW137" s="120"/>
      <c r="BX137" s="120"/>
      <c r="BY137" s="120"/>
      <c r="BZ137" s="120"/>
      <c r="CA137" s="120"/>
      <c r="CB137" s="120"/>
      <c r="CC137" s="120"/>
      <c r="CD137" s="120"/>
      <c r="CE137" s="120"/>
      <c r="CF137" s="120"/>
      <c r="CG137" s="120"/>
      <c r="CH137" s="120"/>
      <c r="CI137" s="120"/>
      <c r="CJ137" s="120"/>
      <c r="CK137" s="120"/>
      <c r="CL137" s="120"/>
      <c r="CM137" s="120"/>
      <c r="CN137" s="120"/>
      <c r="CO137" s="94"/>
      <c r="CP137" s="94"/>
      <c r="CQ137" s="94"/>
      <c r="CR137" s="94"/>
      <c r="CS137" s="94"/>
      <c r="CT137" s="94"/>
      <c r="CU137" s="94"/>
      <c r="CV137" s="94"/>
      <c r="CW137" s="94"/>
      <c r="CX137" s="94"/>
      <c r="CY137" s="94"/>
      <c r="CZ137" s="94"/>
      <c r="DA137" s="94"/>
      <c r="DB137" s="94"/>
      <c r="DC137" s="94"/>
      <c r="DD137" s="94"/>
      <c r="DE137" s="11"/>
      <c r="DF137" s="11"/>
      <c r="DG137" s="11"/>
      <c r="DH137" s="11"/>
      <c r="DI137" s="11"/>
      <c r="DJ137" s="11"/>
      <c r="DK137" s="11"/>
      <c r="DL137" s="11"/>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114"/>
      <c r="FR137" s="114"/>
      <c r="FS137" s="114"/>
      <c r="FT137" s="114"/>
      <c r="FU137" s="114"/>
      <c r="FV137" s="114"/>
      <c r="FW137" s="114"/>
      <c r="FX137" s="114"/>
      <c r="FY137" s="89"/>
      <c r="FZ137" s="89"/>
      <c r="GA137" s="26"/>
      <c r="GB137" s="26"/>
      <c r="GC137" s="102"/>
      <c r="GD137" s="26"/>
      <c r="GE137" s="103"/>
      <c r="GF137" s="103"/>
      <c r="GG137" s="103"/>
      <c r="GH137" s="26"/>
      <c r="GI137" s="105"/>
      <c r="GJ137" s="105"/>
      <c r="GK137" s="105"/>
      <c r="GL137" s="26"/>
      <c r="GM137" s="26"/>
      <c r="GN137" s="26"/>
      <c r="GO137" s="26"/>
      <c r="GP137" s="26"/>
      <c r="GQ137" s="26"/>
      <c r="GR137" s="26"/>
      <c r="GS137" s="26"/>
      <c r="GT137" s="26"/>
      <c r="GU137" s="26"/>
      <c r="GV137" s="26"/>
      <c r="GW137" s="26"/>
      <c r="GX137" s="26"/>
      <c r="GY137" s="26"/>
      <c r="GZ137" s="26"/>
      <c r="HA137" s="26"/>
      <c r="HB137" s="26"/>
      <c r="HC137" s="26"/>
      <c r="HD137" s="26"/>
      <c r="HE137" s="26"/>
      <c r="HF137" s="26"/>
      <c r="HG137" s="26"/>
      <c r="HH137" s="26"/>
      <c r="HI137" s="26"/>
      <c r="HJ137" s="26"/>
      <c r="HK137" s="26"/>
      <c r="HL137" s="26"/>
      <c r="HM137" s="26"/>
      <c r="HN137" s="26"/>
      <c r="HO137" s="26"/>
      <c r="HP137" s="26"/>
      <c r="HQ137" s="26"/>
      <c r="HR137" s="26"/>
      <c r="HS137" s="26"/>
      <c r="HT137" s="26"/>
      <c r="HU137" s="26"/>
      <c r="HV137" s="26"/>
      <c r="HW137" s="26"/>
      <c r="HX137" s="26"/>
      <c r="HY137" s="26"/>
      <c r="HZ137" s="26"/>
      <c r="IA137" s="26"/>
      <c r="IB137" s="26"/>
      <c r="IC137" s="103"/>
      <c r="ID137" s="26"/>
      <c r="IE137" s="107"/>
      <c r="IF137" s="26"/>
      <c r="IG137" s="107"/>
      <c r="IH137" s="107"/>
      <c r="II137" s="107"/>
      <c r="IJ137" s="103"/>
      <c r="IK137" s="26"/>
      <c r="IL137" s="107"/>
      <c r="IM137" s="26"/>
      <c r="IN137" s="107"/>
      <c r="IO137" s="26"/>
      <c r="IP137" s="107"/>
      <c r="IQ137" s="103"/>
      <c r="IR137" s="108"/>
      <c r="IS137" s="107"/>
      <c r="IT137" s="107"/>
      <c r="IU137" s="107"/>
      <c r="IV137" s="107"/>
      <c r="IW137" s="107"/>
      <c r="IX137" s="26"/>
      <c r="IY137" s="107"/>
      <c r="IZ137" s="106"/>
      <c r="JA137" s="106"/>
      <c r="JB137" s="106"/>
      <c r="JC137" s="106"/>
      <c r="JD137" s="106"/>
      <c r="JE137" s="106"/>
      <c r="JF137" s="106"/>
      <c r="JG137" s="26"/>
      <c r="JH137" s="26"/>
      <c r="JI137" s="26"/>
      <c r="JJ137" s="26"/>
      <c r="JK137" s="26"/>
      <c r="JL137" s="26"/>
      <c r="JM137" s="26"/>
      <c r="JN137" s="26"/>
      <c r="JO137" s="26"/>
      <c r="JP137" s="26"/>
      <c r="JQ137" s="26"/>
      <c r="JR137" s="26"/>
      <c r="JS137" s="26"/>
      <c r="JT137" s="26"/>
      <c r="JU137" s="26"/>
      <c r="JV137" s="26"/>
      <c r="JW137" s="26"/>
      <c r="JX137" s="26"/>
      <c r="JY137" s="26"/>
      <c r="JZ137" s="26"/>
      <c r="KA137" s="26"/>
      <c r="KB137" s="26"/>
      <c r="KC137" s="26"/>
      <c r="KD137" s="26"/>
      <c r="KE137" s="26"/>
      <c r="KF137" s="26"/>
      <c r="KG137" s="26"/>
      <c r="KH137" s="26"/>
      <c r="KI137" s="26"/>
      <c r="KJ137" s="26"/>
      <c r="KK137" s="26"/>
      <c r="KL137" s="26"/>
      <c r="KM137" s="26"/>
      <c r="KN137" s="26"/>
      <c r="KO137" s="26"/>
      <c r="KP137" s="26"/>
      <c r="KQ137" s="26"/>
      <c r="KR137" s="26"/>
      <c r="KS137" s="26"/>
      <c r="KT137" s="26"/>
      <c r="KU137" s="26"/>
      <c r="KV137" s="26"/>
      <c r="KW137" s="26"/>
      <c r="KX137" s="26"/>
      <c r="KY137" s="26"/>
      <c r="KZ137" s="26"/>
      <c r="LA137" s="26"/>
      <c r="LB137" s="26"/>
      <c r="LC137" s="26"/>
      <c r="LD137" s="26"/>
      <c r="LE137" s="26"/>
    </row>
    <row r="138" spans="1:317" s="122" customFormat="1" ht="13.8" x14ac:dyDescent="0.3">
      <c r="E138" s="95"/>
      <c r="H138" s="95"/>
      <c r="I138" s="95"/>
      <c r="J138" s="95"/>
      <c r="K138" s="95"/>
      <c r="L138" s="26"/>
      <c r="M138" s="100"/>
      <c r="N138" s="100"/>
      <c r="O138" s="100"/>
      <c r="P138" s="100"/>
      <c r="Q138" s="100"/>
      <c r="R138" s="100"/>
      <c r="S138" s="101"/>
      <c r="T138" s="100"/>
      <c r="U138" s="26"/>
      <c r="X138" s="117"/>
      <c r="Y138" s="117"/>
      <c r="Z138" s="39"/>
      <c r="AA138" s="39"/>
      <c r="AB138" s="39"/>
      <c r="AC138" s="98"/>
      <c r="AD138" s="41"/>
      <c r="AE138" s="41"/>
      <c r="AF138" s="40"/>
      <c r="AG138" s="39"/>
      <c r="AH138" s="39"/>
      <c r="AI138" s="98"/>
      <c r="AJ138" s="41"/>
      <c r="AK138" s="41"/>
      <c r="AL138" s="41"/>
      <c r="AM138" s="39"/>
      <c r="AN138" s="39"/>
      <c r="AO138" s="39"/>
      <c r="AP138" s="41"/>
      <c r="AQ138" s="41"/>
      <c r="AR138" s="4"/>
      <c r="AS138" s="10"/>
      <c r="AT138" s="13"/>
      <c r="AU138" s="17"/>
      <c r="AV138" s="11"/>
      <c r="AW138" s="10"/>
      <c r="AX138" s="10"/>
      <c r="AY138" s="10"/>
      <c r="AZ138" s="10"/>
      <c r="BA138" s="10"/>
      <c r="BB138" s="10"/>
      <c r="BC138" s="10"/>
      <c r="BD138" s="10"/>
      <c r="BE138" s="10"/>
      <c r="BF138" s="10"/>
      <c r="BG138" s="10"/>
      <c r="BH138" s="10"/>
      <c r="BI138" s="120"/>
      <c r="BJ138" s="120"/>
      <c r="BK138" s="120"/>
      <c r="BL138" s="120"/>
      <c r="BM138" s="120"/>
      <c r="BN138" s="120"/>
      <c r="BO138" s="120"/>
      <c r="BP138" s="120"/>
      <c r="BQ138" s="120"/>
      <c r="BR138" s="120"/>
      <c r="BS138" s="120"/>
      <c r="BT138" s="120"/>
      <c r="BU138" s="120"/>
      <c r="BV138" s="120"/>
      <c r="BW138" s="120"/>
      <c r="BX138" s="120"/>
      <c r="BY138" s="120"/>
      <c r="BZ138" s="120"/>
      <c r="CA138" s="120"/>
      <c r="CB138" s="120"/>
      <c r="CC138" s="120"/>
      <c r="CD138" s="120"/>
      <c r="CE138" s="120"/>
      <c r="CF138" s="120"/>
      <c r="CG138" s="120"/>
      <c r="CH138" s="120"/>
      <c r="CI138" s="120"/>
      <c r="CJ138" s="120"/>
      <c r="CK138" s="120"/>
      <c r="CL138" s="120"/>
      <c r="CM138" s="120"/>
      <c r="CN138" s="120"/>
      <c r="CO138" s="94"/>
      <c r="CP138" s="94"/>
      <c r="CQ138" s="94"/>
      <c r="CR138" s="94"/>
      <c r="CS138" s="94"/>
      <c r="CT138" s="94"/>
      <c r="CU138" s="94"/>
      <c r="CV138" s="94"/>
      <c r="CW138" s="94"/>
      <c r="CX138" s="94"/>
      <c r="CY138" s="94"/>
      <c r="CZ138" s="94"/>
      <c r="DA138" s="94"/>
      <c r="DB138" s="94"/>
      <c r="DC138" s="94"/>
      <c r="DD138" s="94"/>
      <c r="DE138" s="11"/>
      <c r="DF138" s="11"/>
      <c r="DG138" s="11"/>
      <c r="DH138" s="11"/>
      <c r="DI138" s="11"/>
      <c r="DJ138" s="11"/>
      <c r="DK138" s="11"/>
      <c r="DL138" s="11"/>
      <c r="DM138" s="94"/>
      <c r="DN138" s="94"/>
      <c r="DO138" s="94"/>
      <c r="DP138" s="94"/>
      <c r="DQ138" s="94"/>
      <c r="DR138" s="94"/>
      <c r="DS138" s="94"/>
      <c r="DT138" s="94"/>
      <c r="DU138" s="94"/>
      <c r="DV138" s="94"/>
      <c r="DW138" s="94"/>
      <c r="DX138" s="94"/>
      <c r="DY138" s="94"/>
      <c r="DZ138" s="94"/>
      <c r="EA138" s="94"/>
      <c r="EB138" s="94"/>
      <c r="EC138" s="94"/>
      <c r="ED138" s="94"/>
      <c r="EE138" s="94"/>
      <c r="EF138" s="94"/>
      <c r="EG138" s="94"/>
      <c r="EH138" s="94"/>
      <c r="EI138" s="94"/>
      <c r="EJ138" s="94"/>
      <c r="EK138" s="94"/>
      <c r="EL138" s="94"/>
      <c r="EM138" s="94"/>
      <c r="EN138" s="94"/>
      <c r="EO138" s="94"/>
      <c r="EP138" s="94"/>
      <c r="EQ138" s="94"/>
      <c r="ER138" s="94"/>
      <c r="ES138" s="94"/>
      <c r="ET138" s="94"/>
      <c r="EU138" s="94"/>
      <c r="EV138" s="94"/>
      <c r="EW138" s="94"/>
      <c r="EX138" s="94"/>
      <c r="EY138" s="94"/>
      <c r="EZ138" s="94"/>
      <c r="FA138" s="94"/>
      <c r="FB138" s="94"/>
      <c r="FC138" s="94"/>
      <c r="FD138" s="94"/>
      <c r="FE138" s="94"/>
      <c r="FF138" s="94"/>
      <c r="FG138" s="94"/>
      <c r="FH138" s="94"/>
      <c r="FI138" s="94"/>
      <c r="FJ138" s="94"/>
      <c r="FK138" s="94"/>
      <c r="FL138" s="94"/>
      <c r="FM138" s="94"/>
      <c r="FN138" s="94"/>
      <c r="FO138" s="94"/>
      <c r="FP138" s="94"/>
      <c r="FQ138" s="114"/>
      <c r="FR138" s="114"/>
      <c r="FS138" s="114"/>
      <c r="FT138" s="114"/>
      <c r="FU138" s="114"/>
      <c r="FV138" s="114"/>
      <c r="FW138" s="114"/>
      <c r="FX138" s="114"/>
      <c r="FY138" s="89"/>
      <c r="FZ138" s="89"/>
      <c r="GA138" s="26"/>
      <c r="GB138" s="26"/>
      <c r="GC138" s="102"/>
      <c r="GD138" s="26"/>
      <c r="GE138" s="103"/>
      <c r="GF138" s="103"/>
      <c r="GG138" s="103"/>
      <c r="GH138" s="26"/>
      <c r="GI138" s="105"/>
      <c r="GJ138" s="105"/>
      <c r="GK138" s="105"/>
      <c r="GL138" s="26"/>
      <c r="GM138" s="26"/>
      <c r="GN138" s="26"/>
      <c r="GO138" s="26"/>
      <c r="GP138" s="26"/>
      <c r="GQ138" s="26"/>
      <c r="GR138" s="26"/>
      <c r="GS138" s="26"/>
      <c r="GT138" s="26"/>
      <c r="GU138" s="26"/>
      <c r="GV138" s="26"/>
      <c r="GW138" s="26"/>
      <c r="GX138" s="26"/>
      <c r="GY138" s="26"/>
      <c r="GZ138" s="26"/>
      <c r="HA138" s="26"/>
      <c r="HB138" s="26"/>
      <c r="HC138" s="26"/>
      <c r="HD138" s="26"/>
      <c r="HE138" s="26"/>
      <c r="HF138" s="26"/>
      <c r="HG138" s="26"/>
      <c r="HH138" s="26"/>
      <c r="HI138" s="26"/>
      <c r="HJ138" s="26"/>
      <c r="HK138" s="26"/>
      <c r="HL138" s="26"/>
      <c r="HM138" s="26"/>
      <c r="HN138" s="26"/>
      <c r="HO138" s="26"/>
      <c r="HP138" s="26"/>
      <c r="HQ138" s="26"/>
      <c r="HR138" s="26"/>
      <c r="HS138" s="26"/>
      <c r="HT138" s="26"/>
      <c r="HU138" s="26"/>
      <c r="HV138" s="26"/>
      <c r="HW138" s="26"/>
      <c r="HX138" s="26"/>
      <c r="HY138" s="26"/>
      <c r="HZ138" s="26"/>
      <c r="IA138" s="26"/>
      <c r="IB138" s="26"/>
      <c r="IC138" s="103"/>
      <c r="ID138" s="26"/>
      <c r="IE138" s="107"/>
      <c r="IF138" s="26"/>
      <c r="IG138" s="107"/>
      <c r="IH138" s="107"/>
      <c r="II138" s="107"/>
      <c r="IJ138" s="103"/>
      <c r="IK138" s="26"/>
      <c r="IL138" s="107"/>
      <c r="IM138" s="110"/>
      <c r="IN138" s="107"/>
      <c r="IO138" s="26"/>
      <c r="IP138" s="107"/>
      <c r="IQ138" s="103"/>
      <c r="IR138" s="108"/>
      <c r="IS138" s="107"/>
      <c r="IT138" s="107"/>
      <c r="IU138" s="107"/>
      <c r="IV138" s="107"/>
      <c r="IW138" s="107"/>
      <c r="IX138" s="103"/>
      <c r="IY138" s="107"/>
      <c r="IZ138" s="106"/>
      <c r="JA138" s="106"/>
      <c r="JB138" s="106"/>
      <c r="JC138" s="106"/>
      <c r="JD138" s="106"/>
      <c r="JE138" s="106"/>
      <c r="JF138" s="106"/>
      <c r="JG138" s="26"/>
      <c r="JH138" s="26"/>
      <c r="JI138" s="26"/>
      <c r="JJ138" s="26"/>
      <c r="JK138" s="26"/>
      <c r="JL138" s="26"/>
      <c r="JM138" s="26"/>
      <c r="JN138" s="26"/>
      <c r="JO138" s="26"/>
      <c r="JP138" s="26"/>
      <c r="JQ138" s="26"/>
      <c r="JR138" s="26"/>
      <c r="JS138" s="26"/>
      <c r="JT138" s="26"/>
      <c r="JU138" s="26"/>
      <c r="JV138" s="26"/>
      <c r="JW138" s="26"/>
      <c r="JX138" s="26"/>
      <c r="JY138" s="26"/>
      <c r="JZ138" s="26"/>
      <c r="KA138" s="26"/>
      <c r="KB138" s="26"/>
      <c r="KC138" s="26"/>
      <c r="KD138" s="26"/>
      <c r="KE138" s="26"/>
      <c r="KF138" s="26"/>
      <c r="KG138" s="26"/>
      <c r="KH138" s="26"/>
      <c r="KI138" s="26"/>
      <c r="KJ138" s="26"/>
      <c r="KK138" s="26"/>
      <c r="KL138" s="26"/>
      <c r="KM138" s="26"/>
      <c r="KN138" s="26"/>
      <c r="KO138" s="26"/>
      <c r="KP138" s="26"/>
      <c r="KQ138" s="26"/>
      <c r="KR138" s="26"/>
      <c r="KS138" s="26"/>
      <c r="KT138" s="26"/>
      <c r="KU138" s="26"/>
      <c r="KV138" s="26"/>
      <c r="KW138" s="26"/>
      <c r="KX138" s="26"/>
      <c r="KY138" s="26"/>
      <c r="KZ138" s="26"/>
      <c r="LA138" s="26"/>
      <c r="LB138" s="26"/>
      <c r="LC138" s="26"/>
      <c r="LD138" s="26"/>
      <c r="LE138" s="26"/>
    </row>
    <row r="139" spans="1:317" s="122" customFormat="1" ht="13.8" x14ac:dyDescent="0.3">
      <c r="E139" s="95"/>
      <c r="H139" s="95"/>
      <c r="I139" s="95"/>
      <c r="J139" s="95"/>
      <c r="K139" s="95"/>
      <c r="L139" s="26"/>
      <c r="M139" s="100"/>
      <c r="N139" s="100"/>
      <c r="O139" s="100"/>
      <c r="P139" s="100"/>
      <c r="Q139" s="100"/>
      <c r="R139" s="100"/>
      <c r="S139" s="101"/>
      <c r="T139" s="100"/>
      <c r="U139" s="26"/>
      <c r="X139" s="117"/>
      <c r="Y139" s="117"/>
      <c r="Z139" s="39"/>
      <c r="AA139" s="39"/>
      <c r="AB139" s="39"/>
      <c r="AC139" s="98"/>
      <c r="AD139" s="41"/>
      <c r="AE139" s="41"/>
      <c r="AF139" s="40"/>
      <c r="AG139" s="39"/>
      <c r="AH139" s="39"/>
      <c r="AI139" s="98"/>
      <c r="AJ139" s="41"/>
      <c r="AK139" s="41"/>
      <c r="AL139" s="41"/>
      <c r="AM139" s="39"/>
      <c r="AN139" s="39"/>
      <c r="AO139" s="39"/>
      <c r="AP139" s="41"/>
      <c r="AQ139" s="41"/>
      <c r="AR139" s="4"/>
      <c r="AS139" s="10"/>
      <c r="AT139" s="13"/>
      <c r="AU139" s="17"/>
      <c r="AV139" s="11"/>
      <c r="AW139" s="10"/>
      <c r="AX139" s="10"/>
      <c r="AY139" s="10"/>
      <c r="AZ139" s="10"/>
      <c r="BA139" s="10"/>
      <c r="BB139" s="10"/>
      <c r="BC139" s="10"/>
      <c r="BD139" s="10"/>
      <c r="BE139" s="10"/>
      <c r="BF139" s="10"/>
      <c r="BG139" s="10"/>
      <c r="BH139" s="10"/>
      <c r="BI139" s="120"/>
      <c r="BJ139" s="120"/>
      <c r="BK139" s="120"/>
      <c r="BL139" s="120"/>
      <c r="BM139" s="120"/>
      <c r="BN139" s="120"/>
      <c r="BO139" s="120"/>
      <c r="BP139" s="120"/>
      <c r="BQ139" s="120"/>
      <c r="BR139" s="120"/>
      <c r="BS139" s="120"/>
      <c r="BT139" s="120"/>
      <c r="BU139" s="120"/>
      <c r="BV139" s="120"/>
      <c r="BW139" s="120"/>
      <c r="BX139" s="120"/>
      <c r="BY139" s="120"/>
      <c r="BZ139" s="120"/>
      <c r="CA139" s="120"/>
      <c r="CB139" s="120"/>
      <c r="CC139" s="120"/>
      <c r="CD139" s="120"/>
      <c r="CE139" s="120"/>
      <c r="CF139" s="120"/>
      <c r="CG139" s="120"/>
      <c r="CH139" s="120"/>
      <c r="CI139" s="120"/>
      <c r="CJ139" s="120"/>
      <c r="CK139" s="120"/>
      <c r="CL139" s="120"/>
      <c r="CM139" s="120"/>
      <c r="CN139" s="120"/>
      <c r="CO139" s="94"/>
      <c r="CP139" s="94"/>
      <c r="CQ139" s="94"/>
      <c r="CR139" s="94"/>
      <c r="CS139" s="94"/>
      <c r="CT139" s="94"/>
      <c r="CU139" s="94"/>
      <c r="CV139" s="94"/>
      <c r="CW139" s="94"/>
      <c r="CX139" s="94"/>
      <c r="CY139" s="94"/>
      <c r="CZ139" s="94"/>
      <c r="DA139" s="94"/>
      <c r="DB139" s="94"/>
      <c r="DC139" s="94"/>
      <c r="DD139" s="94"/>
      <c r="DE139" s="11"/>
      <c r="DF139" s="11"/>
      <c r="DG139" s="11"/>
      <c r="DH139" s="11"/>
      <c r="DI139" s="11"/>
      <c r="DJ139" s="11"/>
      <c r="DK139" s="11"/>
      <c r="DL139" s="11"/>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114"/>
      <c r="FR139" s="114"/>
      <c r="FS139" s="114"/>
      <c r="FT139" s="114"/>
      <c r="FU139" s="114"/>
      <c r="FV139" s="114"/>
      <c r="FW139" s="114"/>
      <c r="FX139" s="114"/>
      <c r="FY139" s="89"/>
      <c r="FZ139" s="89"/>
      <c r="GA139" s="26"/>
      <c r="GB139" s="26"/>
      <c r="GC139" s="102"/>
      <c r="GD139" s="26"/>
      <c r="GE139" s="103"/>
      <c r="GF139" s="103"/>
      <c r="GG139" s="103"/>
      <c r="GH139" s="26"/>
      <c r="GI139" s="105"/>
      <c r="GJ139" s="105"/>
      <c r="GK139" s="105"/>
      <c r="GL139" s="26"/>
      <c r="GM139" s="26"/>
      <c r="GN139" s="26"/>
      <c r="GO139" s="26"/>
      <c r="GP139" s="26"/>
      <c r="GQ139" s="26"/>
      <c r="GR139" s="26"/>
      <c r="GS139" s="26"/>
      <c r="GT139" s="26"/>
      <c r="GU139" s="26"/>
      <c r="GV139" s="26"/>
      <c r="GW139" s="26"/>
      <c r="GX139" s="26"/>
      <c r="GY139" s="26"/>
      <c r="GZ139" s="26"/>
      <c r="HA139" s="26"/>
      <c r="HB139" s="26"/>
      <c r="HC139" s="26"/>
      <c r="HD139" s="26"/>
      <c r="HE139" s="26"/>
      <c r="HF139" s="26"/>
      <c r="HG139" s="26"/>
      <c r="HH139" s="26"/>
      <c r="HI139" s="26"/>
      <c r="HJ139" s="26"/>
      <c r="HK139" s="26"/>
      <c r="HL139" s="26"/>
      <c r="HM139" s="26"/>
      <c r="HN139" s="26"/>
      <c r="HO139" s="26"/>
      <c r="HP139" s="26"/>
      <c r="HQ139" s="26"/>
      <c r="HR139" s="26"/>
      <c r="HS139" s="26"/>
      <c r="HT139" s="26"/>
      <c r="HU139" s="26"/>
      <c r="HV139" s="26"/>
      <c r="HW139" s="26"/>
      <c r="HX139" s="26"/>
      <c r="HY139" s="26"/>
      <c r="HZ139" s="26"/>
      <c r="IA139" s="26"/>
      <c r="IB139" s="26"/>
      <c r="IC139" s="103"/>
      <c r="ID139" s="26"/>
      <c r="IE139" s="107"/>
      <c r="IF139" s="26"/>
      <c r="IG139" s="107"/>
      <c r="IH139" s="107"/>
      <c r="II139" s="107"/>
      <c r="IJ139" s="103"/>
      <c r="IK139" s="26"/>
      <c r="IL139" s="107"/>
      <c r="IM139" s="110"/>
      <c r="IN139" s="107"/>
      <c r="IO139" s="26"/>
      <c r="IP139" s="107"/>
      <c r="IQ139" s="103"/>
      <c r="IR139" s="108"/>
      <c r="IS139" s="107"/>
      <c r="IT139" s="107"/>
      <c r="IU139" s="107"/>
      <c r="IV139" s="107"/>
      <c r="IW139" s="107"/>
      <c r="IX139" s="103"/>
      <c r="IY139" s="107"/>
      <c r="IZ139" s="106"/>
      <c r="JA139" s="106"/>
      <c r="JB139" s="106"/>
      <c r="JC139" s="106"/>
      <c r="JD139" s="106"/>
      <c r="JE139" s="106"/>
      <c r="JF139" s="106"/>
      <c r="JG139" s="26"/>
      <c r="JH139" s="26"/>
      <c r="JI139" s="26"/>
      <c r="JJ139" s="26"/>
      <c r="JK139" s="26"/>
      <c r="JL139" s="26"/>
      <c r="JM139" s="26"/>
      <c r="JN139" s="26"/>
      <c r="JO139" s="26"/>
      <c r="JP139" s="26"/>
      <c r="JQ139" s="26"/>
      <c r="JR139" s="26"/>
      <c r="JS139" s="26"/>
      <c r="JT139" s="26"/>
      <c r="JU139" s="26"/>
      <c r="JV139" s="26"/>
      <c r="JW139" s="26"/>
      <c r="JX139" s="26"/>
      <c r="JY139" s="26"/>
      <c r="JZ139" s="26"/>
      <c r="KA139" s="26"/>
      <c r="KB139" s="26"/>
      <c r="KC139" s="26"/>
      <c r="KD139" s="26"/>
      <c r="KE139" s="26"/>
      <c r="KF139" s="26"/>
      <c r="KG139" s="26"/>
      <c r="KH139" s="26"/>
      <c r="KI139" s="26"/>
      <c r="KJ139" s="26"/>
      <c r="KK139" s="26"/>
      <c r="KL139" s="26"/>
      <c r="KM139" s="26"/>
      <c r="KN139" s="26"/>
      <c r="KO139" s="26"/>
      <c r="KP139" s="26"/>
      <c r="KQ139" s="26"/>
      <c r="KR139" s="26"/>
      <c r="KS139" s="26"/>
      <c r="KT139" s="26"/>
      <c r="KU139" s="26"/>
      <c r="KV139" s="26"/>
      <c r="KW139" s="26"/>
      <c r="KX139" s="26"/>
      <c r="KY139" s="26"/>
      <c r="KZ139" s="26"/>
      <c r="LA139" s="26"/>
      <c r="LB139" s="26"/>
      <c r="LC139" s="26"/>
      <c r="LD139" s="26"/>
      <c r="LE139" s="26"/>
    </row>
    <row r="140" spans="1:317" s="122" customFormat="1" ht="13.8" x14ac:dyDescent="0.3">
      <c r="E140" s="95"/>
      <c r="H140" s="95"/>
      <c r="I140" s="95"/>
      <c r="J140" s="95"/>
      <c r="K140" s="95"/>
      <c r="L140" s="26"/>
      <c r="M140" s="100"/>
      <c r="N140" s="100"/>
      <c r="O140" s="100"/>
      <c r="P140" s="100"/>
      <c r="Q140" s="100"/>
      <c r="R140" s="100"/>
      <c r="S140" s="101"/>
      <c r="T140" s="100"/>
      <c r="U140" s="26"/>
      <c r="X140" s="117"/>
      <c r="Y140" s="117"/>
      <c r="Z140" s="39"/>
      <c r="AA140" s="39"/>
      <c r="AB140" s="39"/>
      <c r="AC140" s="98"/>
      <c r="AD140" s="41"/>
      <c r="AE140" s="41"/>
      <c r="AF140" s="40"/>
      <c r="AG140" s="39"/>
      <c r="AH140" s="39"/>
      <c r="AI140" s="98"/>
      <c r="AJ140" s="41"/>
      <c r="AK140" s="41"/>
      <c r="AL140" s="41"/>
      <c r="AM140" s="39"/>
      <c r="AN140" s="39"/>
      <c r="AO140" s="39"/>
      <c r="AP140" s="41"/>
      <c r="AQ140" s="41"/>
      <c r="AR140" s="4"/>
      <c r="AS140" s="10"/>
      <c r="AT140" s="13"/>
      <c r="AU140" s="17"/>
      <c r="AV140" s="11"/>
      <c r="AW140" s="10"/>
      <c r="AX140" s="10"/>
      <c r="AY140" s="10"/>
      <c r="AZ140" s="10"/>
      <c r="BA140" s="10"/>
      <c r="BB140" s="10"/>
      <c r="BC140" s="10"/>
      <c r="BD140" s="10"/>
      <c r="BE140" s="10"/>
      <c r="BF140" s="10"/>
      <c r="BG140" s="10"/>
      <c r="BH140" s="10"/>
      <c r="BI140" s="120"/>
      <c r="BJ140" s="120"/>
      <c r="BK140" s="120"/>
      <c r="BL140" s="120"/>
      <c r="BM140" s="120"/>
      <c r="BN140" s="120"/>
      <c r="BO140" s="120"/>
      <c r="BP140" s="120"/>
      <c r="BQ140" s="120"/>
      <c r="BR140" s="120"/>
      <c r="BS140" s="120"/>
      <c r="BT140" s="120"/>
      <c r="BU140" s="120"/>
      <c r="BV140" s="120"/>
      <c r="BW140" s="120"/>
      <c r="BX140" s="120"/>
      <c r="BY140" s="120"/>
      <c r="BZ140" s="120"/>
      <c r="CA140" s="120"/>
      <c r="CB140" s="120"/>
      <c r="CC140" s="120"/>
      <c r="CD140" s="120"/>
      <c r="CE140" s="120"/>
      <c r="CF140" s="120"/>
      <c r="CG140" s="120"/>
      <c r="CH140" s="120"/>
      <c r="CI140" s="120"/>
      <c r="CJ140" s="120"/>
      <c r="CK140" s="120"/>
      <c r="CL140" s="120"/>
      <c r="CM140" s="120"/>
      <c r="CN140" s="120"/>
      <c r="CO140" s="94"/>
      <c r="CP140" s="94"/>
      <c r="CQ140" s="94"/>
      <c r="CR140" s="94"/>
      <c r="CS140" s="94"/>
      <c r="CT140" s="94"/>
      <c r="CU140" s="94"/>
      <c r="CV140" s="94"/>
      <c r="CW140" s="94"/>
      <c r="CX140" s="94"/>
      <c r="CY140" s="94"/>
      <c r="CZ140" s="94"/>
      <c r="DA140" s="94"/>
      <c r="DB140" s="94"/>
      <c r="DC140" s="94"/>
      <c r="DD140" s="94"/>
      <c r="DE140" s="11"/>
      <c r="DF140" s="11"/>
      <c r="DG140" s="11"/>
      <c r="DH140" s="11"/>
      <c r="DI140" s="11"/>
      <c r="DJ140" s="11"/>
      <c r="DK140" s="11"/>
      <c r="DL140" s="11"/>
      <c r="DM140" s="94"/>
      <c r="DN140" s="94"/>
      <c r="DO140" s="94"/>
      <c r="DP140" s="94"/>
      <c r="DQ140" s="94"/>
      <c r="DR140" s="94"/>
      <c r="DS140" s="94"/>
      <c r="DT140" s="94"/>
      <c r="DU140" s="94"/>
      <c r="DV140" s="94"/>
      <c r="DW140" s="94"/>
      <c r="DX140" s="94"/>
      <c r="DY140" s="94"/>
      <c r="DZ140" s="94"/>
      <c r="EA140" s="94"/>
      <c r="EB140" s="94"/>
      <c r="EC140" s="94"/>
      <c r="ED140" s="94"/>
      <c r="EE140" s="94"/>
      <c r="EF140" s="94"/>
      <c r="EG140" s="94"/>
      <c r="EH140" s="94"/>
      <c r="EI140" s="94"/>
      <c r="EJ140" s="94"/>
      <c r="EK140" s="94"/>
      <c r="EL140" s="94"/>
      <c r="EM140" s="94"/>
      <c r="EN140" s="94"/>
      <c r="EO140" s="94"/>
      <c r="EP140" s="94"/>
      <c r="EQ140" s="94"/>
      <c r="ER140" s="94"/>
      <c r="ES140" s="94"/>
      <c r="ET140" s="94"/>
      <c r="EU140" s="94"/>
      <c r="EV140" s="94"/>
      <c r="EW140" s="94"/>
      <c r="EX140" s="94"/>
      <c r="EY140" s="94"/>
      <c r="EZ140" s="94"/>
      <c r="FA140" s="94"/>
      <c r="FB140" s="94"/>
      <c r="FC140" s="94"/>
      <c r="FD140" s="94"/>
      <c r="FE140" s="94"/>
      <c r="FF140" s="94"/>
      <c r="FG140" s="94"/>
      <c r="FH140" s="94"/>
      <c r="FI140" s="94"/>
      <c r="FJ140" s="94"/>
      <c r="FK140" s="94"/>
      <c r="FL140" s="94"/>
      <c r="FM140" s="94"/>
      <c r="FN140" s="94"/>
      <c r="FO140" s="94"/>
      <c r="FP140" s="94"/>
      <c r="FQ140" s="114"/>
      <c r="FR140" s="114"/>
      <c r="FS140" s="114"/>
      <c r="FT140" s="114"/>
      <c r="FU140" s="114"/>
      <c r="FV140" s="114"/>
      <c r="FW140" s="114"/>
      <c r="FX140" s="114"/>
      <c r="FY140" s="89"/>
      <c r="FZ140" s="89"/>
      <c r="GA140" s="26"/>
      <c r="GB140" s="26"/>
      <c r="GC140" s="102"/>
      <c r="GD140" s="26"/>
      <c r="GE140" s="103"/>
      <c r="GF140" s="103"/>
      <c r="GG140" s="103"/>
      <c r="GH140" s="26"/>
      <c r="GI140" s="105"/>
      <c r="GJ140" s="105"/>
      <c r="GK140" s="105"/>
      <c r="GL140" s="26"/>
      <c r="GM140" s="26"/>
      <c r="GN140" s="26"/>
      <c r="GO140" s="26"/>
      <c r="GP140" s="26"/>
      <c r="GQ140" s="26"/>
      <c r="GR140" s="26"/>
      <c r="GS140" s="26"/>
      <c r="GT140" s="26"/>
      <c r="GU140" s="26"/>
      <c r="GV140" s="26"/>
      <c r="GW140" s="26"/>
      <c r="GX140" s="26"/>
      <c r="GY140" s="26"/>
      <c r="GZ140" s="26"/>
      <c r="HA140" s="26"/>
      <c r="HB140" s="26"/>
      <c r="HC140" s="26"/>
      <c r="HD140" s="26"/>
      <c r="HE140" s="26"/>
      <c r="HF140" s="26"/>
      <c r="HG140" s="26"/>
      <c r="HH140" s="26"/>
      <c r="HI140" s="26"/>
      <c r="HJ140" s="26"/>
      <c r="HK140" s="26"/>
      <c r="HL140" s="26"/>
      <c r="HM140" s="26"/>
      <c r="HN140" s="26"/>
      <c r="HO140" s="26"/>
      <c r="HP140" s="26"/>
      <c r="HQ140" s="26"/>
      <c r="HR140" s="26"/>
      <c r="HS140" s="26"/>
      <c r="HT140" s="26"/>
      <c r="HU140" s="26"/>
      <c r="HV140" s="26"/>
      <c r="HW140" s="26"/>
      <c r="HX140" s="26"/>
      <c r="HY140" s="26"/>
      <c r="HZ140" s="26"/>
      <c r="IA140" s="26"/>
      <c r="IB140" s="26"/>
      <c r="IC140" s="103"/>
      <c r="ID140" s="26"/>
      <c r="IE140" s="107"/>
      <c r="IF140" s="26"/>
      <c r="IG140" s="107"/>
      <c r="IH140" s="107"/>
      <c r="II140" s="107"/>
      <c r="IJ140" s="103"/>
      <c r="IK140" s="26"/>
      <c r="IL140" s="107"/>
      <c r="IM140" s="110"/>
      <c r="IN140" s="107"/>
      <c r="IO140" s="26"/>
      <c r="IP140" s="107"/>
      <c r="IQ140" s="103"/>
      <c r="IR140" s="108"/>
      <c r="IS140" s="107"/>
      <c r="IT140" s="107"/>
      <c r="IU140" s="107"/>
      <c r="IV140" s="107"/>
      <c r="IW140" s="107"/>
      <c r="IX140" s="103"/>
      <c r="IY140" s="107"/>
      <c r="IZ140" s="106"/>
      <c r="JA140" s="106"/>
      <c r="JB140" s="106"/>
      <c r="JC140" s="106"/>
      <c r="JD140" s="106"/>
      <c r="JE140" s="106"/>
      <c r="JF140" s="106"/>
      <c r="JG140" s="26"/>
      <c r="JH140" s="26"/>
      <c r="JI140" s="26"/>
      <c r="JJ140" s="26"/>
      <c r="JK140" s="26"/>
      <c r="JL140" s="26"/>
      <c r="JM140" s="26"/>
      <c r="JN140" s="26"/>
      <c r="JO140" s="26"/>
      <c r="JP140" s="26"/>
      <c r="JQ140" s="26"/>
      <c r="JR140" s="26"/>
      <c r="JS140" s="26"/>
      <c r="JT140" s="26"/>
      <c r="JU140" s="26"/>
      <c r="JV140" s="26"/>
      <c r="JW140" s="26"/>
      <c r="JX140" s="26"/>
      <c r="JY140" s="26"/>
      <c r="JZ140" s="26"/>
      <c r="KA140" s="26"/>
      <c r="KB140" s="26"/>
      <c r="KC140" s="26"/>
      <c r="KD140" s="26"/>
      <c r="KE140" s="26"/>
      <c r="KF140" s="26"/>
      <c r="KG140" s="26"/>
      <c r="KH140" s="26"/>
      <c r="KI140" s="26"/>
      <c r="KJ140" s="26"/>
      <c r="KK140" s="26"/>
      <c r="KL140" s="26"/>
      <c r="KM140" s="26"/>
      <c r="KN140" s="26"/>
      <c r="KO140" s="26"/>
      <c r="KP140" s="26"/>
      <c r="KQ140" s="26"/>
      <c r="KR140" s="26"/>
      <c r="KS140" s="26"/>
      <c r="KT140" s="26"/>
      <c r="KU140" s="26"/>
      <c r="KV140" s="26"/>
      <c r="KW140" s="26"/>
      <c r="KX140" s="26"/>
      <c r="KY140" s="26"/>
      <c r="KZ140" s="26"/>
      <c r="LA140" s="26"/>
      <c r="LB140" s="26"/>
      <c r="LC140" s="26"/>
      <c r="LD140" s="26"/>
      <c r="LE140" s="26"/>
    </row>
    <row r="141" spans="1:317" s="122" customFormat="1" ht="13.8" x14ac:dyDescent="0.3">
      <c r="E141" s="95"/>
      <c r="H141" s="95"/>
      <c r="I141" s="95"/>
      <c r="J141" s="95"/>
      <c r="K141" s="95"/>
      <c r="L141" s="26"/>
      <c r="M141" s="100"/>
      <c r="N141" s="100"/>
      <c r="O141" s="100"/>
      <c r="P141" s="100"/>
      <c r="Q141" s="100"/>
      <c r="R141" s="100"/>
      <c r="S141" s="101"/>
      <c r="T141" s="100"/>
      <c r="U141" s="26"/>
      <c r="X141" s="5"/>
      <c r="Y141" s="5"/>
      <c r="Z141" s="5"/>
      <c r="AA141" s="5"/>
      <c r="AB141" s="5"/>
      <c r="AC141" s="5"/>
      <c r="AD141" s="5"/>
      <c r="AE141" s="5"/>
      <c r="AF141" s="5"/>
      <c r="AG141" s="5"/>
      <c r="AH141" s="5"/>
      <c r="AI141" s="5"/>
      <c r="AJ141" s="5"/>
      <c r="AK141" s="5"/>
      <c r="AL141" s="5"/>
      <c r="AM141" s="5"/>
      <c r="AN141" s="5"/>
      <c r="AO141" s="5"/>
      <c r="AP141" s="5"/>
      <c r="AQ141" s="5"/>
      <c r="AR141" s="5"/>
      <c r="AS141" s="5"/>
      <c r="AT141" s="9"/>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4"/>
      <c r="EO141" s="4"/>
      <c r="EP141" s="4"/>
      <c r="EQ141" s="4"/>
      <c r="ER141" s="4"/>
      <c r="ES141" s="4"/>
      <c r="ET141" s="16"/>
      <c r="EU141" s="28"/>
      <c r="EV141" s="4"/>
      <c r="EW141" s="13"/>
      <c r="EX141" s="13"/>
      <c r="EY141" s="13"/>
      <c r="EZ141" s="13"/>
      <c r="FA141" s="13"/>
      <c r="FB141" s="13"/>
      <c r="FC141" s="4"/>
      <c r="FD141" s="29"/>
      <c r="FE141" s="4"/>
      <c r="FF141" s="4"/>
      <c r="FG141" s="4"/>
      <c r="FH141" s="4"/>
      <c r="FI141" s="17"/>
      <c r="FJ141" s="17"/>
      <c r="FK141" s="17"/>
      <c r="FL141" s="17"/>
      <c r="FM141" s="17"/>
      <c r="FN141" s="17"/>
      <c r="FO141" s="17"/>
      <c r="FP141" s="17"/>
      <c r="FQ141" s="17"/>
      <c r="FR141" s="4"/>
      <c r="FS141" s="4"/>
      <c r="FT141" s="4"/>
      <c r="FU141" s="16"/>
      <c r="FW141" s="123"/>
      <c r="FX141" s="123"/>
      <c r="FY141" s="123"/>
      <c r="FZ141" s="123"/>
      <c r="GA141" s="26"/>
      <c r="GB141" s="26"/>
      <c r="GC141" s="102"/>
      <c r="GD141" s="26"/>
      <c r="GE141" s="103"/>
      <c r="GF141" s="103"/>
      <c r="GG141" s="103"/>
      <c r="GH141" s="26"/>
      <c r="GI141" s="105"/>
      <c r="GJ141" s="105"/>
      <c r="GK141" s="105"/>
      <c r="GL141" s="26"/>
      <c r="GM141" s="26"/>
      <c r="GN141" s="26"/>
      <c r="GO141" s="26"/>
      <c r="GP141" s="26"/>
      <c r="GQ141" s="26"/>
      <c r="GR141" s="26"/>
      <c r="GS141" s="26"/>
      <c r="GT141" s="26"/>
      <c r="GU141" s="26"/>
      <c r="GV141" s="26"/>
      <c r="GW141" s="26"/>
      <c r="GX141" s="26"/>
      <c r="GY141" s="26"/>
      <c r="GZ141" s="26"/>
      <c r="HA141" s="26"/>
      <c r="HB141" s="26"/>
      <c r="HC141" s="26"/>
      <c r="HD141" s="26"/>
      <c r="HE141" s="26"/>
      <c r="HF141" s="26"/>
      <c r="HG141" s="26"/>
      <c r="HH141" s="26"/>
      <c r="HI141" s="26"/>
      <c r="HJ141" s="26"/>
      <c r="HK141" s="26"/>
      <c r="HL141" s="26"/>
      <c r="HM141" s="26"/>
      <c r="HN141" s="26"/>
      <c r="HO141" s="26"/>
      <c r="HP141" s="26"/>
      <c r="HQ141" s="26"/>
      <c r="HR141" s="26"/>
      <c r="HS141" s="26"/>
      <c r="HT141" s="26"/>
      <c r="HU141" s="26"/>
      <c r="HV141" s="26"/>
      <c r="HW141" s="26"/>
      <c r="HX141" s="26"/>
      <c r="HY141" s="26"/>
      <c r="HZ141" s="26"/>
      <c r="IA141" s="26"/>
      <c r="IB141" s="26"/>
      <c r="IC141" s="103"/>
      <c r="ID141" s="26"/>
      <c r="IE141" s="107"/>
      <c r="IF141" s="26"/>
      <c r="IG141" s="107"/>
      <c r="IH141" s="107"/>
      <c r="II141" s="107"/>
      <c r="IJ141" s="103"/>
      <c r="IK141" s="26"/>
      <c r="IL141" s="107"/>
      <c r="IM141" s="110"/>
      <c r="IN141" s="107"/>
      <c r="IO141" s="26"/>
      <c r="IP141" s="107"/>
      <c r="IQ141" s="103"/>
      <c r="IR141" s="108"/>
      <c r="IS141" s="107"/>
      <c r="IT141" s="107"/>
      <c r="IU141" s="107"/>
      <c r="IV141" s="107"/>
      <c r="IW141" s="107"/>
      <c r="IX141" s="103"/>
      <c r="IY141" s="107"/>
      <c r="IZ141" s="106"/>
      <c r="JA141" s="106"/>
      <c r="JB141" s="106"/>
      <c r="JC141" s="106"/>
      <c r="JD141" s="106"/>
      <c r="JE141" s="106"/>
      <c r="JF141" s="106"/>
      <c r="JG141" s="26"/>
      <c r="JH141" s="26"/>
      <c r="JI141" s="26"/>
      <c r="JJ141" s="26"/>
      <c r="JK141" s="26"/>
      <c r="JL141" s="26"/>
      <c r="JM141" s="26"/>
      <c r="JN141" s="26"/>
      <c r="JO141" s="26"/>
      <c r="JP141" s="26"/>
      <c r="JQ141" s="26"/>
      <c r="JR141" s="26"/>
      <c r="JS141" s="26"/>
      <c r="JT141" s="26"/>
      <c r="JU141" s="26"/>
      <c r="JV141" s="26"/>
      <c r="JW141" s="26"/>
      <c r="JX141" s="26"/>
      <c r="JY141" s="26"/>
      <c r="JZ141" s="26"/>
      <c r="KA141" s="26"/>
      <c r="KB141" s="26"/>
      <c r="KC141" s="26"/>
      <c r="KD141" s="26"/>
      <c r="KE141" s="26"/>
      <c r="KF141" s="26"/>
      <c r="KG141" s="26"/>
      <c r="KH141" s="26"/>
      <c r="KI141" s="26"/>
      <c r="KJ141" s="26"/>
      <c r="KK141" s="26"/>
      <c r="KL141" s="26"/>
      <c r="KM141" s="26"/>
      <c r="KN141" s="26"/>
      <c r="KO141" s="26"/>
      <c r="KP141" s="26"/>
      <c r="KQ141" s="26"/>
      <c r="KR141" s="26"/>
      <c r="KS141" s="26"/>
      <c r="KT141" s="26"/>
      <c r="KU141" s="26"/>
      <c r="KV141" s="26"/>
      <c r="KW141" s="26"/>
      <c r="KX141" s="26"/>
      <c r="KY141" s="26"/>
      <c r="KZ141" s="26"/>
      <c r="LA141" s="26"/>
      <c r="LB141" s="26"/>
      <c r="LC141" s="26"/>
      <c r="LD141" s="26"/>
      <c r="LE141" s="26"/>
    </row>
    <row r="142" spans="1:317" s="122" customFormat="1" ht="13.8" x14ac:dyDescent="0.3">
      <c r="A142" s="26"/>
      <c r="I142" s="26"/>
      <c r="J142" s="26"/>
      <c r="K142" s="26"/>
      <c r="L142" s="26"/>
      <c r="M142" s="100"/>
      <c r="N142" s="100"/>
      <c r="O142" s="100"/>
      <c r="P142" s="100"/>
      <c r="Q142" s="100"/>
      <c r="R142" s="100"/>
      <c r="S142" s="101"/>
      <c r="T142" s="100"/>
      <c r="U142" s="26"/>
      <c r="AT142" s="9"/>
      <c r="EN142" s="26"/>
      <c r="EO142" s="26"/>
      <c r="EP142" s="26"/>
      <c r="EQ142" s="26"/>
      <c r="ER142" s="26"/>
      <c r="ES142" s="26"/>
      <c r="ET142" s="26"/>
      <c r="EU142" s="102"/>
      <c r="EV142" s="26"/>
      <c r="EW142" s="103"/>
      <c r="EX142" s="103"/>
      <c r="EY142" s="103"/>
      <c r="EZ142" s="103"/>
      <c r="FA142" s="103"/>
      <c r="FB142" s="103"/>
      <c r="FC142" s="26"/>
      <c r="FD142" s="104"/>
      <c r="FE142" s="26"/>
      <c r="FF142" s="26"/>
      <c r="FG142" s="26"/>
      <c r="FH142" s="26"/>
      <c r="FI142" s="105"/>
      <c r="FJ142" s="105"/>
      <c r="FK142" s="105"/>
      <c r="FL142" s="105"/>
      <c r="FM142" s="105"/>
      <c r="FN142" s="105"/>
      <c r="FO142" s="105"/>
      <c r="FP142" s="105"/>
      <c r="FQ142" s="105"/>
      <c r="FR142" s="26"/>
      <c r="FS142" s="26"/>
      <c r="FT142" s="26"/>
      <c r="FU142" s="26"/>
      <c r="FW142" s="108"/>
      <c r="FX142" s="108"/>
      <c r="FY142" s="108"/>
      <c r="FZ142" s="108"/>
      <c r="GA142" s="26"/>
      <c r="GB142" s="26"/>
      <c r="GC142" s="102"/>
      <c r="GD142" s="26"/>
      <c r="GE142" s="103"/>
      <c r="GF142" s="103"/>
      <c r="GG142" s="103"/>
      <c r="GH142" s="26"/>
      <c r="GI142" s="105"/>
      <c r="GJ142" s="105"/>
      <c r="GK142" s="105"/>
      <c r="GL142" s="26"/>
      <c r="GM142" s="26"/>
      <c r="GN142" s="26"/>
      <c r="GO142" s="26"/>
      <c r="GP142" s="26"/>
      <c r="GQ142" s="26"/>
      <c r="GR142" s="26"/>
      <c r="GS142" s="26"/>
      <c r="GT142" s="26"/>
      <c r="GU142" s="26"/>
      <c r="GV142" s="26"/>
      <c r="GW142" s="26"/>
      <c r="GX142" s="26"/>
      <c r="GY142" s="26"/>
      <c r="GZ142" s="26"/>
      <c r="HA142" s="26"/>
      <c r="HB142" s="26"/>
      <c r="HC142" s="26"/>
      <c r="HD142" s="26"/>
      <c r="HE142" s="26"/>
      <c r="HF142" s="26"/>
      <c r="HG142" s="26"/>
      <c r="HH142" s="26"/>
      <c r="HI142" s="26"/>
      <c r="HJ142" s="26"/>
      <c r="HK142" s="26"/>
      <c r="HL142" s="26"/>
      <c r="HM142" s="26"/>
      <c r="HN142" s="26"/>
      <c r="HO142" s="26"/>
      <c r="HP142" s="26"/>
      <c r="HQ142" s="26"/>
      <c r="HR142" s="26"/>
      <c r="HS142" s="26"/>
      <c r="HT142" s="26"/>
      <c r="HU142" s="26"/>
      <c r="HV142" s="26"/>
      <c r="HW142" s="26"/>
      <c r="HX142" s="26"/>
      <c r="HY142" s="26"/>
      <c r="HZ142" s="26"/>
      <c r="IA142" s="26"/>
      <c r="IB142" s="26"/>
      <c r="IC142" s="103"/>
      <c r="ID142" s="26"/>
      <c r="IE142" s="107"/>
      <c r="IF142" s="26"/>
      <c r="IG142" s="107"/>
      <c r="IH142" s="107"/>
      <c r="II142" s="107"/>
      <c r="IJ142" s="103"/>
      <c r="IK142" s="26"/>
      <c r="IL142" s="107"/>
      <c r="IM142" s="26"/>
      <c r="IN142" s="107"/>
      <c r="IO142" s="26"/>
      <c r="IP142" s="107"/>
      <c r="IQ142" s="103"/>
      <c r="IR142" s="108"/>
      <c r="IS142" s="107"/>
      <c r="IT142" s="107"/>
      <c r="IU142" s="107"/>
      <c r="IV142" s="107"/>
      <c r="IW142" s="107"/>
      <c r="IX142" s="26"/>
      <c r="IY142" s="107"/>
      <c r="IZ142" s="106"/>
      <c r="JA142" s="106"/>
      <c r="JB142" s="106"/>
      <c r="JC142" s="106"/>
      <c r="JD142" s="106"/>
      <c r="JE142" s="106"/>
      <c r="JF142" s="106"/>
      <c r="JG142" s="26"/>
      <c r="JH142" s="26"/>
      <c r="JI142" s="26"/>
      <c r="JJ142" s="26"/>
      <c r="JK142" s="26"/>
      <c r="JL142" s="26"/>
      <c r="JM142" s="26"/>
      <c r="JN142" s="26"/>
      <c r="JO142" s="26"/>
      <c r="JP142" s="26"/>
      <c r="JQ142" s="26"/>
      <c r="JR142" s="26"/>
      <c r="JS142" s="26"/>
      <c r="JT142" s="26"/>
      <c r="JU142" s="26"/>
      <c r="JV142" s="26"/>
      <c r="JW142" s="26"/>
      <c r="JX142" s="26"/>
      <c r="JY142" s="26"/>
      <c r="JZ142" s="26"/>
      <c r="KA142" s="26"/>
      <c r="KB142" s="26"/>
      <c r="KC142" s="26"/>
      <c r="KD142" s="26"/>
      <c r="KE142" s="26"/>
      <c r="KF142" s="26"/>
      <c r="KG142" s="26"/>
      <c r="KH142" s="26"/>
      <c r="KI142" s="26"/>
      <c r="KJ142" s="26"/>
      <c r="KK142" s="26"/>
      <c r="KL142" s="26"/>
      <c r="KM142" s="26"/>
      <c r="KN142" s="26"/>
      <c r="KO142" s="26"/>
      <c r="KP142" s="26"/>
      <c r="KQ142" s="26"/>
      <c r="KR142" s="26"/>
      <c r="KS142" s="26"/>
      <c r="KT142" s="26"/>
      <c r="KU142" s="26"/>
      <c r="KV142" s="26"/>
      <c r="KW142" s="26"/>
      <c r="KX142" s="26"/>
      <c r="KY142" s="26"/>
      <c r="KZ142" s="26"/>
      <c r="LA142" s="26"/>
      <c r="LB142" s="26"/>
      <c r="LC142" s="26"/>
      <c r="LD142" s="26"/>
      <c r="LE142" s="26"/>
    </row>
    <row r="143" spans="1:317" s="122" customFormat="1" ht="13.8" x14ac:dyDescent="0.3">
      <c r="B143" s="26"/>
      <c r="H143" s="26"/>
      <c r="J143" s="26"/>
      <c r="K143" s="26"/>
      <c r="L143" s="26"/>
      <c r="M143" s="100"/>
      <c r="N143" s="100"/>
      <c r="O143" s="100"/>
      <c r="P143" s="100"/>
      <c r="Q143" s="100"/>
      <c r="R143" s="100"/>
      <c r="S143" s="101"/>
      <c r="T143" s="100"/>
      <c r="U143" s="26"/>
      <c r="AT143" s="9"/>
      <c r="EN143" s="26"/>
      <c r="EO143" s="26"/>
      <c r="EP143" s="26"/>
      <c r="EQ143" s="26"/>
      <c r="ER143" s="26"/>
      <c r="ES143" s="26"/>
      <c r="ET143" s="26"/>
      <c r="EU143" s="102"/>
      <c r="EV143" s="26"/>
      <c r="EW143" s="103"/>
      <c r="EX143" s="103"/>
      <c r="EY143" s="103"/>
      <c r="EZ143" s="103"/>
      <c r="FA143" s="103"/>
      <c r="FB143" s="103"/>
      <c r="FC143" s="26"/>
      <c r="FD143" s="104"/>
      <c r="FE143" s="26"/>
      <c r="FF143" s="26"/>
      <c r="FG143" s="26"/>
      <c r="FH143" s="26"/>
      <c r="FI143" s="105"/>
      <c r="FJ143" s="105"/>
      <c r="FK143" s="105"/>
      <c r="FL143" s="105"/>
      <c r="FM143" s="105"/>
      <c r="FN143" s="105"/>
      <c r="FO143" s="105"/>
      <c r="FP143" s="105"/>
      <c r="FQ143" s="105"/>
      <c r="FR143" s="26"/>
      <c r="FS143" s="26"/>
      <c r="FT143" s="26"/>
      <c r="FU143" s="26"/>
      <c r="FW143" s="108"/>
      <c r="FX143" s="108"/>
      <c r="FY143" s="108"/>
      <c r="FZ143" s="108"/>
      <c r="GA143" s="26"/>
      <c r="GB143" s="26"/>
      <c r="GC143" s="102"/>
      <c r="GD143" s="26"/>
      <c r="GE143" s="103"/>
      <c r="GF143" s="103"/>
      <c r="GG143" s="103"/>
      <c r="GH143" s="26"/>
      <c r="GI143" s="105"/>
      <c r="GJ143" s="105"/>
      <c r="GK143" s="105"/>
      <c r="GL143" s="26"/>
      <c r="GM143" s="26"/>
      <c r="GN143" s="26"/>
      <c r="GO143" s="26"/>
      <c r="GP143" s="26"/>
      <c r="GQ143" s="26"/>
      <c r="GR143" s="26"/>
      <c r="GS143" s="26"/>
      <c r="GT143" s="26"/>
      <c r="GU143" s="26"/>
      <c r="GV143" s="26"/>
      <c r="GW143" s="26"/>
      <c r="GX143" s="26"/>
      <c r="GY143" s="26"/>
      <c r="GZ143" s="26"/>
      <c r="HA143" s="26"/>
      <c r="HB143" s="26"/>
      <c r="HC143" s="26"/>
      <c r="HD143" s="26"/>
      <c r="HE143" s="26"/>
      <c r="HF143" s="26"/>
      <c r="HG143" s="26"/>
      <c r="HH143" s="26"/>
      <c r="HI143" s="26"/>
      <c r="HJ143" s="26"/>
      <c r="HK143" s="26"/>
      <c r="HL143" s="26"/>
      <c r="HM143" s="26"/>
      <c r="HN143" s="26"/>
      <c r="HO143" s="26"/>
      <c r="HP143" s="26"/>
      <c r="HQ143" s="26"/>
      <c r="HR143" s="26"/>
      <c r="HS143" s="26"/>
      <c r="HT143" s="26"/>
      <c r="HU143" s="26"/>
      <c r="HV143" s="26"/>
      <c r="HW143" s="26"/>
      <c r="HX143" s="26"/>
      <c r="HY143" s="26"/>
      <c r="HZ143" s="26"/>
      <c r="IA143" s="26"/>
      <c r="IB143" s="26"/>
      <c r="IC143" s="103"/>
      <c r="ID143" s="26"/>
      <c r="IE143" s="107"/>
      <c r="IF143" s="26"/>
      <c r="IG143" s="107"/>
      <c r="IH143" s="107"/>
      <c r="II143" s="107"/>
      <c r="IJ143" s="103"/>
      <c r="IK143" s="26"/>
      <c r="IL143" s="107"/>
      <c r="IM143" s="110"/>
      <c r="IN143" s="107"/>
      <c r="IO143" s="26"/>
      <c r="IP143" s="107"/>
      <c r="IQ143" s="103"/>
      <c r="IR143" s="108"/>
      <c r="IS143" s="107"/>
      <c r="IT143" s="107"/>
      <c r="IU143" s="107"/>
      <c r="IV143" s="107"/>
      <c r="IW143" s="107"/>
      <c r="IX143" s="103"/>
      <c r="IY143" s="107"/>
      <c r="IZ143" s="106"/>
      <c r="JA143" s="106"/>
      <c r="JB143" s="106"/>
      <c r="JC143" s="106"/>
      <c r="JD143" s="106"/>
      <c r="JE143" s="106"/>
      <c r="JF143" s="106"/>
      <c r="JG143" s="26"/>
      <c r="JH143" s="26"/>
      <c r="JI143" s="26"/>
      <c r="JJ143" s="26"/>
      <c r="JK143" s="26"/>
      <c r="JL143" s="26"/>
      <c r="JM143" s="26"/>
      <c r="JN143" s="26"/>
      <c r="JO143" s="26"/>
      <c r="JP143" s="26"/>
      <c r="JQ143" s="26"/>
      <c r="JR143" s="26"/>
      <c r="JS143" s="26"/>
      <c r="JT143" s="26"/>
      <c r="JU143" s="26"/>
      <c r="JV143" s="26"/>
      <c r="JW143" s="26"/>
      <c r="JX143" s="26"/>
      <c r="JY143" s="26"/>
      <c r="JZ143" s="26"/>
      <c r="KA143" s="26"/>
      <c r="KB143" s="26"/>
      <c r="KC143" s="26"/>
      <c r="KD143" s="26"/>
      <c r="KE143" s="26"/>
      <c r="KF143" s="26"/>
      <c r="KG143" s="26"/>
      <c r="KH143" s="26"/>
      <c r="KI143" s="26"/>
      <c r="KJ143" s="26"/>
      <c r="KK143" s="26"/>
      <c r="KL143" s="26"/>
      <c r="KM143" s="26"/>
      <c r="KN143" s="26"/>
      <c r="KO143" s="26"/>
      <c r="KP143" s="26"/>
      <c r="KQ143" s="26"/>
      <c r="KR143" s="26"/>
      <c r="KS143" s="26"/>
      <c r="KT143" s="26"/>
      <c r="KU143" s="26"/>
      <c r="KV143" s="26"/>
      <c r="KW143" s="26"/>
      <c r="KX143" s="26"/>
      <c r="KY143" s="26"/>
      <c r="KZ143" s="26"/>
      <c r="LA143" s="26"/>
      <c r="LB143" s="26"/>
      <c r="LC143" s="26"/>
      <c r="LD143" s="26"/>
      <c r="LE143" s="26"/>
    </row>
    <row r="144" spans="1:317" s="122" customFormat="1" ht="13.8" x14ac:dyDescent="0.3">
      <c r="A144" s="26"/>
      <c r="B144" s="90"/>
      <c r="E144" s="90"/>
      <c r="G144" s="26"/>
      <c r="H144" s="109"/>
      <c r="J144" s="26"/>
      <c r="K144" s="26"/>
      <c r="L144" s="26"/>
      <c r="M144" s="100"/>
      <c r="N144" s="100"/>
      <c r="O144" s="100"/>
      <c r="P144" s="100"/>
      <c r="Q144" s="100"/>
      <c r="R144" s="100"/>
      <c r="S144" s="101"/>
      <c r="T144" s="100"/>
      <c r="U144" s="2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59"/>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46"/>
      <c r="CG144" s="46"/>
      <c r="CH144" s="46"/>
      <c r="CI144" s="46"/>
      <c r="CJ144" s="46"/>
      <c r="CK144" s="46"/>
      <c r="CL144" s="46"/>
      <c r="CM144" s="46"/>
      <c r="CN144" s="46"/>
      <c r="CO144" s="46"/>
      <c r="CP144" s="46"/>
      <c r="CQ144" s="46"/>
      <c r="CR144" s="46"/>
      <c r="CS144" s="46"/>
      <c r="CT144" s="46"/>
      <c r="CU144" s="46"/>
      <c r="CV144" s="46"/>
      <c r="CW144" s="46"/>
      <c r="CX144" s="46"/>
      <c r="CY144" s="46"/>
      <c r="CZ144" s="46"/>
      <c r="DA144" s="46"/>
      <c r="DB144" s="46"/>
      <c r="DC144" s="46"/>
      <c r="DD144" s="46"/>
      <c r="DE144" s="46"/>
      <c r="DF144" s="46"/>
      <c r="DG144" s="46"/>
      <c r="DH144" s="46"/>
      <c r="DI144" s="46"/>
      <c r="DJ144" s="46"/>
      <c r="DK144" s="46"/>
      <c r="DL144" s="46"/>
      <c r="DM144" s="46"/>
      <c r="DN144" s="46"/>
      <c r="DO144" s="46"/>
      <c r="DP144" s="46"/>
      <c r="DQ144" s="46"/>
      <c r="DR144" s="46"/>
      <c r="DS144" s="46"/>
      <c r="DT144" s="46"/>
      <c r="DU144" s="46"/>
      <c r="DV144" s="46"/>
      <c r="DW144" s="46"/>
      <c r="DX144" s="46"/>
      <c r="DY144" s="46"/>
      <c r="DZ144" s="46"/>
      <c r="EA144" s="46"/>
      <c r="EB144" s="46"/>
      <c r="EC144" s="46"/>
      <c r="ED144" s="46"/>
      <c r="EE144" s="46"/>
      <c r="EF144" s="46"/>
      <c r="EG144" s="46"/>
      <c r="EH144" s="46"/>
      <c r="EI144" s="46"/>
      <c r="EJ144" s="46"/>
      <c r="EK144" s="46"/>
      <c r="EL144" s="46"/>
      <c r="EM144" s="46"/>
      <c r="EN144" s="46"/>
      <c r="EO144" s="46"/>
      <c r="EP144" s="46"/>
      <c r="EQ144" s="46"/>
      <c r="ER144" s="46"/>
      <c r="ES144" s="46"/>
      <c r="ET144" s="46"/>
      <c r="EU144" s="46"/>
      <c r="EV144" s="46"/>
      <c r="EW144" s="46"/>
      <c r="EX144" s="46"/>
      <c r="EY144" s="46"/>
      <c r="EZ144" s="46"/>
      <c r="FA144" s="46"/>
      <c r="FB144" s="46"/>
      <c r="FC144" s="46"/>
      <c r="FD144" s="46"/>
      <c r="FE144" s="46"/>
      <c r="FF144" s="46"/>
      <c r="FG144" s="46"/>
      <c r="FH144" s="46"/>
      <c r="FI144" s="46"/>
      <c r="FJ144" s="46"/>
      <c r="FK144" s="46"/>
      <c r="FL144" s="46"/>
      <c r="FM144" s="46"/>
      <c r="FN144" s="46"/>
      <c r="FO144" s="46"/>
      <c r="FP144" s="46"/>
      <c r="FQ144" s="46"/>
      <c r="FR144" s="46"/>
      <c r="FS144" s="46"/>
      <c r="FT144" s="46"/>
      <c r="FU144" s="46"/>
      <c r="FW144" s="124"/>
      <c r="FX144" s="124"/>
      <c r="FY144" s="124"/>
      <c r="FZ144" s="124"/>
      <c r="GA144" s="26"/>
      <c r="GB144" s="26"/>
      <c r="GC144" s="102"/>
      <c r="GD144" s="26"/>
      <c r="GE144" s="103"/>
      <c r="GF144" s="103"/>
      <c r="GG144" s="103"/>
      <c r="GH144" s="26"/>
      <c r="GI144" s="105"/>
      <c r="GJ144" s="105"/>
      <c r="GK144" s="105"/>
      <c r="GL144" s="26"/>
      <c r="GM144" s="26"/>
      <c r="GN144" s="26"/>
      <c r="GO144" s="26"/>
      <c r="GP144" s="26"/>
      <c r="GQ144" s="26"/>
      <c r="GR144" s="26"/>
      <c r="GS144" s="26"/>
      <c r="GT144" s="26"/>
      <c r="GU144" s="26"/>
      <c r="GV144" s="26"/>
      <c r="GW144" s="26"/>
      <c r="GX144" s="26"/>
      <c r="GY144" s="26"/>
      <c r="GZ144" s="26"/>
      <c r="HA144" s="26"/>
      <c r="HB144" s="26"/>
      <c r="HC144" s="26"/>
      <c r="HD144" s="26"/>
      <c r="HE144" s="26"/>
      <c r="HF144" s="26"/>
      <c r="HG144" s="26"/>
      <c r="HH144" s="26"/>
      <c r="HI144" s="26"/>
      <c r="HJ144" s="26"/>
      <c r="HK144" s="26"/>
      <c r="HL144" s="26"/>
      <c r="HM144" s="26"/>
      <c r="HN144" s="26"/>
      <c r="HO144" s="26"/>
      <c r="HP144" s="26"/>
      <c r="HQ144" s="26"/>
      <c r="HR144" s="26"/>
      <c r="HS144" s="26"/>
      <c r="HT144" s="26"/>
      <c r="HU144" s="26"/>
      <c r="HV144" s="26"/>
      <c r="HW144" s="26"/>
      <c r="HX144" s="26"/>
      <c r="HY144" s="26"/>
      <c r="HZ144" s="26"/>
      <c r="IA144" s="26"/>
      <c r="IB144" s="26"/>
      <c r="IC144" s="103"/>
      <c r="ID144" s="107"/>
      <c r="IE144" s="107"/>
      <c r="IF144" s="107"/>
      <c r="IG144" s="107"/>
      <c r="IH144" s="107"/>
      <c r="II144" s="107"/>
      <c r="IJ144" s="103"/>
      <c r="IK144" s="108"/>
      <c r="IL144" s="107"/>
      <c r="IM144" s="26"/>
      <c r="IN144" s="107"/>
      <c r="IO144" s="107"/>
      <c r="IP144" s="107"/>
      <c r="IQ144" s="103"/>
      <c r="IR144" s="108"/>
      <c r="IS144" s="107"/>
      <c r="IT144" s="108"/>
      <c r="IU144" s="107"/>
      <c r="IV144" s="108"/>
      <c r="IW144" s="107"/>
      <c r="IX144" s="26"/>
      <c r="IY144" s="107"/>
      <c r="IZ144" s="106"/>
      <c r="JA144" s="106"/>
      <c r="JB144" s="106"/>
      <c r="JC144" s="106"/>
      <c r="JD144" s="106"/>
      <c r="JE144" s="106"/>
      <c r="JF144" s="106"/>
      <c r="JG144" s="26"/>
      <c r="JH144" s="26"/>
      <c r="JI144" s="26"/>
      <c r="JJ144" s="26"/>
      <c r="JK144" s="26"/>
      <c r="JL144" s="26"/>
      <c r="JM144" s="26"/>
      <c r="JN144" s="26"/>
      <c r="JO144" s="26"/>
      <c r="JP144" s="26"/>
      <c r="JQ144" s="26"/>
      <c r="JR144" s="26"/>
      <c r="JS144" s="26"/>
      <c r="JT144" s="26"/>
      <c r="JU144" s="26"/>
      <c r="JV144" s="26"/>
      <c r="JW144" s="26"/>
      <c r="JX144" s="26"/>
      <c r="JY144" s="26"/>
      <c r="JZ144" s="26"/>
      <c r="KA144" s="26"/>
      <c r="KB144" s="26"/>
      <c r="KC144" s="26"/>
      <c r="KD144" s="26"/>
      <c r="KE144" s="26"/>
      <c r="KF144" s="26"/>
      <c r="KG144" s="26"/>
      <c r="KH144" s="26"/>
      <c r="KI144" s="26"/>
      <c r="KJ144" s="26"/>
      <c r="KK144" s="26"/>
      <c r="KL144" s="26"/>
      <c r="KM144" s="26"/>
      <c r="KN144" s="26"/>
      <c r="KO144" s="26"/>
      <c r="KP144" s="26"/>
      <c r="KQ144" s="26"/>
      <c r="KR144" s="26"/>
      <c r="KS144" s="26"/>
      <c r="KT144" s="26"/>
      <c r="KU144" s="26"/>
      <c r="KV144" s="26"/>
      <c r="KW144" s="26"/>
      <c r="KX144" s="26"/>
      <c r="KY144" s="26"/>
      <c r="KZ144" s="26"/>
      <c r="LA144" s="26"/>
      <c r="LB144" s="26"/>
      <c r="LC144" s="26"/>
      <c r="LD144" s="26"/>
      <c r="LE144" s="26"/>
    </row>
    <row r="145" spans="1:318" s="122" customFormat="1" ht="13.8" x14ac:dyDescent="0.3">
      <c r="A145" s="103"/>
      <c r="B145" s="26"/>
      <c r="C145" s="26"/>
      <c r="D145" s="26"/>
      <c r="E145" s="26"/>
      <c r="F145" s="90"/>
      <c r="G145" s="90"/>
      <c r="J145" s="26"/>
      <c r="K145" s="26"/>
      <c r="L145" s="26"/>
      <c r="M145" s="100"/>
      <c r="N145" s="100"/>
      <c r="O145" s="100"/>
      <c r="P145" s="100"/>
      <c r="Q145" s="100"/>
      <c r="R145" s="100"/>
      <c r="S145" s="101"/>
      <c r="T145" s="100"/>
      <c r="U145" s="2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59"/>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94"/>
      <c r="CP145" s="94"/>
      <c r="CQ145" s="9"/>
      <c r="CR145" s="94"/>
      <c r="CS145" s="94"/>
      <c r="CT145" s="94"/>
      <c r="CU145" s="94"/>
      <c r="CV145" s="94"/>
      <c r="CW145" s="9"/>
      <c r="CX145" s="9"/>
      <c r="CY145" s="9"/>
      <c r="CZ145" s="9"/>
      <c r="DA145" s="9"/>
      <c r="DB145" s="9"/>
      <c r="DC145" s="9"/>
      <c r="DD145" s="9"/>
      <c r="DE145" s="5"/>
      <c r="DF145" s="5"/>
      <c r="DG145" s="15"/>
      <c r="DH145" s="5"/>
      <c r="DI145" s="5"/>
      <c r="DJ145" s="5"/>
      <c r="DK145" s="5"/>
      <c r="DL145" s="5"/>
      <c r="DM145" s="5"/>
      <c r="DN145" s="5"/>
      <c r="DO145" s="15"/>
      <c r="DP145" s="5"/>
      <c r="DQ145" s="5"/>
      <c r="DR145" s="5"/>
      <c r="DS145" s="5"/>
      <c r="DT145" s="5"/>
      <c r="DU145" s="5"/>
      <c r="DV145" s="5"/>
      <c r="DW145" s="15"/>
      <c r="DX145" s="5"/>
      <c r="DY145" s="5"/>
      <c r="DZ145" s="5"/>
      <c r="EA145" s="5"/>
      <c r="EB145" s="5"/>
      <c r="EC145" s="4"/>
      <c r="ED145" s="5"/>
      <c r="EE145" s="15"/>
      <c r="EF145" s="5"/>
      <c r="EG145" s="4"/>
      <c r="EH145" s="4"/>
      <c r="EI145" s="4"/>
      <c r="EJ145" s="4"/>
      <c r="EK145" s="4"/>
      <c r="EL145" s="5"/>
      <c r="EM145" s="15"/>
      <c r="EN145" s="5"/>
      <c r="EO145" s="5"/>
      <c r="EP145" s="5"/>
      <c r="EQ145" s="5"/>
      <c r="ER145" s="5"/>
      <c r="ES145" s="5"/>
      <c r="ET145" s="5"/>
      <c r="EU145" s="15"/>
      <c r="EV145" s="4"/>
      <c r="EW145" s="4"/>
      <c r="EX145" s="4"/>
      <c r="EY145" s="4"/>
      <c r="EZ145" s="4"/>
      <c r="FA145" s="4"/>
      <c r="FB145" s="16"/>
      <c r="FC145" s="15"/>
      <c r="FD145" s="4"/>
      <c r="FE145" s="13"/>
      <c r="FF145" s="13"/>
      <c r="FG145" s="13"/>
      <c r="FH145" s="13"/>
      <c r="FI145" s="13"/>
      <c r="FJ145" s="13"/>
      <c r="FK145" s="15"/>
      <c r="FL145" s="29"/>
      <c r="FM145" s="4"/>
      <c r="FN145" s="4"/>
      <c r="FO145" s="4"/>
      <c r="FP145" s="4"/>
      <c r="FQ145" s="4"/>
      <c r="FR145" s="4"/>
      <c r="FS145" s="15"/>
      <c r="FT145" s="4"/>
      <c r="FU145" s="17"/>
      <c r="FW145" s="124"/>
      <c r="FX145" s="124"/>
      <c r="FY145" s="124"/>
      <c r="FZ145" s="124"/>
      <c r="GA145" s="26"/>
      <c r="GB145" s="26"/>
      <c r="GC145" s="102"/>
      <c r="GD145" s="26"/>
      <c r="GE145" s="103"/>
      <c r="GF145" s="103"/>
      <c r="GG145" s="103"/>
      <c r="GH145" s="26"/>
      <c r="GI145" s="105"/>
      <c r="GJ145" s="105"/>
      <c r="GK145" s="105"/>
      <c r="GL145" s="26"/>
      <c r="GM145" s="26"/>
      <c r="GN145" s="26"/>
      <c r="GO145" s="26"/>
      <c r="GP145" s="26"/>
      <c r="GQ145" s="26"/>
      <c r="GR145" s="26"/>
      <c r="GS145" s="26"/>
      <c r="GT145" s="26"/>
      <c r="GU145" s="26"/>
      <c r="GV145" s="26"/>
      <c r="GW145" s="26"/>
      <c r="GX145" s="26"/>
      <c r="GY145" s="26"/>
      <c r="GZ145" s="26"/>
      <c r="HA145" s="26"/>
      <c r="HB145" s="26"/>
      <c r="HC145" s="26"/>
      <c r="HD145" s="26"/>
      <c r="HE145" s="26"/>
      <c r="HF145" s="26"/>
      <c r="HG145" s="26"/>
      <c r="HH145" s="26"/>
      <c r="HI145" s="26"/>
      <c r="HJ145" s="26"/>
      <c r="HK145" s="26"/>
      <c r="HL145" s="26"/>
      <c r="HM145" s="26"/>
      <c r="HN145" s="26"/>
      <c r="HO145" s="26"/>
      <c r="HP145" s="26"/>
      <c r="HQ145" s="26"/>
      <c r="HR145" s="26"/>
      <c r="HS145" s="26"/>
      <c r="HT145" s="26"/>
      <c r="HU145" s="26"/>
      <c r="HV145" s="26"/>
      <c r="HW145" s="26"/>
      <c r="HX145" s="26"/>
      <c r="HY145" s="26"/>
      <c r="HZ145" s="26"/>
      <c r="IA145" s="26"/>
      <c r="IB145" s="26"/>
      <c r="IC145" s="103"/>
      <c r="ID145" s="107"/>
      <c r="IE145" s="107"/>
      <c r="IF145" s="107"/>
      <c r="IG145" s="107"/>
      <c r="IH145" s="107"/>
      <c r="II145" s="107"/>
      <c r="IJ145" s="103"/>
      <c r="IK145" s="108"/>
      <c r="IL145" s="107"/>
      <c r="IM145" s="26"/>
      <c r="IN145" s="107"/>
      <c r="IO145" s="107"/>
      <c r="IP145" s="107"/>
      <c r="IQ145" s="103"/>
      <c r="IR145" s="108"/>
      <c r="IS145" s="107"/>
      <c r="IT145" s="108"/>
      <c r="IU145" s="107"/>
      <c r="IV145" s="108"/>
      <c r="IW145" s="107"/>
      <c r="IX145" s="26"/>
      <c r="IY145" s="107"/>
      <c r="IZ145" s="106"/>
      <c r="JA145" s="106"/>
      <c r="JB145" s="106"/>
      <c r="JC145" s="106"/>
      <c r="JD145" s="106"/>
      <c r="JE145" s="106"/>
      <c r="JF145" s="106"/>
      <c r="JG145" s="26"/>
      <c r="JH145" s="26"/>
      <c r="JI145" s="26"/>
      <c r="JJ145" s="26"/>
      <c r="JK145" s="26"/>
      <c r="JL145" s="26"/>
      <c r="JM145" s="26"/>
      <c r="JN145" s="26"/>
      <c r="JO145" s="26"/>
      <c r="JP145" s="26"/>
      <c r="JQ145" s="26"/>
      <c r="JR145" s="26"/>
      <c r="JS145" s="26"/>
      <c r="JT145" s="26"/>
      <c r="JU145" s="26"/>
      <c r="JV145" s="26"/>
      <c r="JW145" s="26"/>
      <c r="JX145" s="26"/>
      <c r="JY145" s="26"/>
      <c r="JZ145" s="26"/>
      <c r="KA145" s="26"/>
      <c r="KB145" s="26"/>
      <c r="KC145" s="26"/>
      <c r="KD145" s="26"/>
      <c r="KE145" s="26"/>
      <c r="KF145" s="26"/>
      <c r="KG145" s="26"/>
      <c r="KH145" s="26"/>
      <c r="KI145" s="26"/>
      <c r="KJ145" s="26"/>
      <c r="KK145" s="26"/>
      <c r="KL145" s="26"/>
      <c r="KM145" s="26"/>
      <c r="KN145" s="26"/>
      <c r="KO145" s="26"/>
      <c r="KP145" s="26"/>
      <c r="KQ145" s="26"/>
      <c r="KR145" s="26"/>
      <c r="KS145" s="26"/>
      <c r="KT145" s="26"/>
      <c r="KU145" s="26"/>
      <c r="KV145" s="26"/>
      <c r="KW145" s="26"/>
      <c r="KX145" s="26"/>
      <c r="KY145" s="26"/>
      <c r="KZ145" s="26"/>
      <c r="LA145" s="26"/>
      <c r="LB145" s="26"/>
      <c r="LC145" s="26"/>
      <c r="LD145" s="26"/>
      <c r="LE145" s="26"/>
    </row>
    <row r="146" spans="1:318" s="122" customFormat="1" ht="13.8" x14ac:dyDescent="0.3">
      <c r="A146" s="103"/>
      <c r="I146" s="26"/>
      <c r="J146" s="26"/>
      <c r="K146" s="26"/>
      <c r="L146" s="26"/>
      <c r="M146" s="100"/>
      <c r="N146" s="100"/>
      <c r="O146" s="100"/>
      <c r="P146" s="100"/>
      <c r="Q146" s="100"/>
      <c r="R146" s="100"/>
      <c r="S146" s="101"/>
      <c r="T146" s="100"/>
      <c r="U146" s="26"/>
      <c r="X146" s="1"/>
      <c r="Y146" s="1"/>
      <c r="Z146" s="1"/>
      <c r="AA146" s="1"/>
      <c r="AB146" s="1"/>
      <c r="AC146" s="1"/>
      <c r="AD146" s="1"/>
      <c r="AE146" s="1"/>
      <c r="AF146" s="1"/>
      <c r="AG146" s="1"/>
      <c r="AH146" s="1"/>
      <c r="AI146" s="1"/>
      <c r="AJ146" s="1"/>
      <c r="AK146" s="1"/>
      <c r="AL146" s="1"/>
      <c r="AM146" s="1"/>
      <c r="AN146" s="1"/>
      <c r="AO146" s="1"/>
      <c r="AP146" s="1"/>
      <c r="AQ146" s="1"/>
      <c r="AR146" s="1"/>
      <c r="AS146" s="1"/>
      <c r="AT146" s="72"/>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W146" s="125"/>
      <c r="FX146" s="125"/>
      <c r="FY146" s="125"/>
      <c r="FZ146" s="125"/>
      <c r="GA146" s="26"/>
      <c r="GB146" s="26"/>
      <c r="GC146" s="102"/>
      <c r="GD146" s="26"/>
      <c r="GE146" s="103"/>
      <c r="GF146" s="103"/>
      <c r="GG146" s="103"/>
      <c r="GH146" s="26"/>
      <c r="GI146" s="105"/>
      <c r="GJ146" s="105"/>
      <c r="GK146" s="105"/>
      <c r="GL146" s="26"/>
      <c r="GM146" s="26"/>
      <c r="GN146" s="26"/>
      <c r="GO146" s="26"/>
      <c r="GP146" s="26"/>
      <c r="GQ146" s="26"/>
      <c r="GR146" s="26"/>
      <c r="GS146" s="26"/>
      <c r="GT146" s="26"/>
      <c r="GU146" s="26"/>
      <c r="GV146" s="26"/>
      <c r="GW146" s="26"/>
      <c r="GX146" s="26"/>
      <c r="GY146" s="26"/>
      <c r="GZ146" s="26"/>
      <c r="HA146" s="26"/>
      <c r="HB146" s="26"/>
      <c r="HC146" s="26"/>
      <c r="HD146" s="26"/>
      <c r="HE146" s="26"/>
      <c r="HF146" s="26"/>
      <c r="HG146" s="26"/>
      <c r="HH146" s="26"/>
      <c r="HI146" s="26"/>
      <c r="HJ146" s="26"/>
      <c r="HK146" s="26"/>
      <c r="HL146" s="26"/>
      <c r="HM146" s="26"/>
      <c r="HN146" s="26"/>
      <c r="HO146" s="26"/>
      <c r="HP146" s="26"/>
      <c r="HQ146" s="26"/>
      <c r="HR146" s="26"/>
      <c r="HS146" s="26"/>
      <c r="HT146" s="26"/>
      <c r="HU146" s="26"/>
      <c r="HV146" s="26"/>
      <c r="HW146" s="26"/>
      <c r="HX146" s="26"/>
      <c r="HY146" s="26"/>
      <c r="HZ146" s="26"/>
      <c r="IA146" s="26"/>
      <c r="IB146" s="26"/>
      <c r="IC146" s="103"/>
      <c r="ID146" s="26"/>
      <c r="IE146" s="107"/>
      <c r="IF146" s="26"/>
      <c r="IG146" s="107"/>
      <c r="IH146" s="107"/>
      <c r="II146" s="107"/>
      <c r="IJ146" s="103"/>
      <c r="IK146" s="26"/>
      <c r="IL146" s="107"/>
      <c r="IM146" s="26"/>
      <c r="IN146" s="107"/>
      <c r="IO146" s="26"/>
      <c r="IP146" s="107"/>
      <c r="IQ146" s="103"/>
      <c r="IR146" s="108"/>
      <c r="IS146" s="107"/>
      <c r="IT146" s="107"/>
      <c r="IU146" s="107"/>
      <c r="IV146" s="107"/>
      <c r="IW146" s="107"/>
      <c r="IX146" s="26"/>
      <c r="IY146" s="107"/>
      <c r="IZ146" s="106"/>
      <c r="JA146" s="106"/>
      <c r="JB146" s="106"/>
      <c r="JC146" s="106"/>
      <c r="JD146" s="106"/>
      <c r="JE146" s="106"/>
      <c r="JF146" s="106"/>
      <c r="JG146" s="26"/>
      <c r="JH146" s="26"/>
      <c r="JI146" s="26"/>
      <c r="JJ146" s="26"/>
      <c r="JK146" s="26"/>
      <c r="JL146" s="26"/>
      <c r="JM146" s="26"/>
      <c r="JN146" s="26"/>
      <c r="JO146" s="26"/>
      <c r="JP146" s="26"/>
      <c r="JQ146" s="26"/>
      <c r="JR146" s="26"/>
      <c r="JS146" s="26"/>
      <c r="JT146" s="26"/>
      <c r="JU146" s="26"/>
      <c r="JV146" s="26"/>
      <c r="JW146" s="26"/>
      <c r="JX146" s="26"/>
      <c r="JY146" s="26"/>
      <c r="JZ146" s="26"/>
      <c r="KA146" s="26"/>
      <c r="KB146" s="26"/>
      <c r="KC146" s="26"/>
      <c r="KD146" s="26"/>
      <c r="KE146" s="26"/>
      <c r="KF146" s="26"/>
      <c r="KG146" s="26"/>
      <c r="KH146" s="26"/>
      <c r="KI146" s="26"/>
      <c r="KJ146" s="26"/>
      <c r="KK146" s="26"/>
      <c r="KL146" s="26"/>
      <c r="KM146" s="26"/>
      <c r="KN146" s="26"/>
      <c r="KO146" s="26"/>
      <c r="KP146" s="26"/>
      <c r="KQ146" s="26"/>
      <c r="KR146" s="26"/>
      <c r="KS146" s="26"/>
      <c r="KT146" s="26"/>
      <c r="KU146" s="26"/>
      <c r="KV146" s="26"/>
      <c r="KW146" s="26"/>
      <c r="KX146" s="26"/>
      <c r="KY146" s="26"/>
      <c r="KZ146" s="26"/>
      <c r="LA146" s="26"/>
      <c r="LB146" s="26"/>
      <c r="LC146" s="26"/>
      <c r="LD146" s="26"/>
      <c r="LE146" s="26"/>
    </row>
    <row r="147" spans="1:318" s="122" customFormat="1" ht="13.8" x14ac:dyDescent="0.3">
      <c r="A147" s="90"/>
      <c r="I147" s="111"/>
      <c r="J147" s="32"/>
      <c r="K147" s="32"/>
      <c r="L147" s="26"/>
      <c r="M147" s="100"/>
      <c r="N147" s="100"/>
      <c r="O147" s="100"/>
      <c r="P147" s="100"/>
      <c r="Q147" s="100"/>
      <c r="R147" s="100"/>
      <c r="S147" s="101"/>
      <c r="T147" s="100"/>
      <c r="U147" s="26"/>
      <c r="X147" s="115"/>
      <c r="Y147" s="116"/>
      <c r="Z147" s="16"/>
      <c r="AA147" s="36"/>
      <c r="AB147" s="36"/>
      <c r="AC147" s="16"/>
      <c r="AD147" s="31"/>
      <c r="AE147" s="31"/>
      <c r="AF147" s="16"/>
      <c r="AG147" s="36"/>
      <c r="AH147" s="36"/>
      <c r="AI147" s="16"/>
      <c r="AJ147" s="31"/>
      <c r="AK147" s="31"/>
      <c r="AL147" s="16"/>
      <c r="AM147" s="16"/>
      <c r="AN147" s="16"/>
      <c r="AO147" s="16"/>
      <c r="AP147" s="31"/>
      <c r="AQ147" s="31"/>
      <c r="AR147" s="16"/>
      <c r="AS147" s="10"/>
      <c r="AT147" s="119"/>
      <c r="AU147" s="10"/>
      <c r="AV147" s="10"/>
      <c r="AW147" s="118"/>
      <c r="AX147" s="10"/>
      <c r="AY147" s="10"/>
      <c r="AZ147" s="9"/>
      <c r="BA147" s="22"/>
      <c r="BB147" s="10"/>
      <c r="BC147" s="10"/>
      <c r="BD147" s="10"/>
      <c r="BE147" s="10"/>
      <c r="BF147" s="9"/>
      <c r="BG147" s="22"/>
      <c r="BH147" s="10"/>
      <c r="BI147" s="113"/>
      <c r="BJ147" s="113"/>
      <c r="BK147" s="113"/>
      <c r="BL147" s="113"/>
      <c r="BM147" s="113"/>
      <c r="BN147" s="113"/>
      <c r="BO147" s="113"/>
      <c r="BP147" s="113"/>
      <c r="BQ147" s="113"/>
      <c r="BR147" s="113"/>
      <c r="BS147" s="113"/>
      <c r="BT147" s="113"/>
      <c r="BU147" s="113"/>
      <c r="BV147" s="113"/>
      <c r="BW147" s="113"/>
      <c r="BX147" s="113"/>
      <c r="BY147" s="113"/>
      <c r="BZ147" s="113"/>
      <c r="CA147" s="113"/>
      <c r="CB147" s="113"/>
      <c r="CC147" s="113"/>
      <c r="CD147" s="113"/>
      <c r="CE147" s="113"/>
      <c r="CF147" s="113"/>
      <c r="CG147" s="113"/>
      <c r="CH147" s="113"/>
      <c r="CI147" s="113"/>
      <c r="CJ147" s="113"/>
      <c r="CK147" s="113"/>
      <c r="CL147" s="113"/>
      <c r="CM147" s="113"/>
      <c r="CN147" s="113"/>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89"/>
      <c r="FZ147" s="89"/>
      <c r="GA147" s="26"/>
      <c r="GB147" s="26"/>
      <c r="GC147" s="102"/>
      <c r="GD147" s="26"/>
      <c r="GE147" s="103"/>
      <c r="GF147" s="103"/>
      <c r="GG147" s="103"/>
      <c r="GH147" s="26"/>
      <c r="GI147" s="105"/>
      <c r="GJ147" s="105"/>
      <c r="GK147" s="105"/>
      <c r="GL147" s="26"/>
      <c r="GM147" s="26"/>
      <c r="GN147" s="26"/>
      <c r="GO147" s="26"/>
      <c r="GP147" s="26"/>
      <c r="GQ147" s="26"/>
      <c r="GR147" s="26"/>
      <c r="GS147" s="26"/>
      <c r="GT147" s="26"/>
      <c r="GU147" s="26"/>
      <c r="GV147" s="26"/>
      <c r="GW147" s="26"/>
      <c r="GX147" s="26"/>
      <c r="GY147" s="26"/>
      <c r="GZ147" s="26"/>
      <c r="HA147" s="26"/>
      <c r="HB147" s="26"/>
      <c r="HC147" s="26"/>
      <c r="HD147" s="26"/>
      <c r="HE147" s="26"/>
      <c r="HF147" s="26"/>
      <c r="HG147" s="26"/>
      <c r="HH147" s="26"/>
      <c r="HI147" s="26"/>
      <c r="HJ147" s="26"/>
      <c r="HK147" s="26"/>
      <c r="HL147" s="26"/>
      <c r="HM147" s="26"/>
      <c r="HN147" s="26"/>
      <c r="HO147" s="26"/>
      <c r="HP147" s="26"/>
      <c r="HQ147" s="26"/>
      <c r="HR147" s="26"/>
      <c r="HS147" s="26"/>
      <c r="HT147" s="26"/>
      <c r="HU147" s="26"/>
      <c r="HV147" s="26"/>
      <c r="HW147" s="26"/>
      <c r="HX147" s="26"/>
      <c r="HY147" s="26"/>
      <c r="HZ147" s="26"/>
      <c r="IA147" s="26"/>
      <c r="IB147" s="26"/>
      <c r="IC147" s="103"/>
      <c r="ID147" s="26"/>
      <c r="IE147" s="107"/>
      <c r="IF147" s="26"/>
      <c r="IG147" s="107"/>
      <c r="IH147" s="107"/>
      <c r="II147" s="107"/>
      <c r="IJ147" s="103"/>
      <c r="IK147" s="26"/>
      <c r="IL147" s="107"/>
      <c r="IM147" s="110"/>
      <c r="IN147" s="107"/>
      <c r="IO147" s="26"/>
      <c r="IP147" s="107"/>
      <c r="IQ147" s="103"/>
      <c r="IR147" s="108"/>
      <c r="IS147" s="107"/>
      <c r="IT147" s="107"/>
      <c r="IU147" s="107"/>
      <c r="IV147" s="107"/>
      <c r="IW147" s="107"/>
      <c r="IX147" s="103"/>
      <c r="IY147" s="107"/>
      <c r="IZ147" s="106"/>
      <c r="JA147" s="106"/>
      <c r="JB147" s="106"/>
      <c r="JC147" s="106"/>
      <c r="JD147" s="106"/>
      <c r="JE147" s="106"/>
      <c r="JF147" s="106"/>
      <c r="JG147" s="26"/>
      <c r="JH147" s="26"/>
      <c r="JI147" s="26"/>
      <c r="JJ147" s="26"/>
      <c r="JK147" s="26"/>
      <c r="JL147" s="26"/>
      <c r="JM147" s="26"/>
      <c r="JN147" s="26"/>
      <c r="JO147" s="26"/>
      <c r="JP147" s="26"/>
      <c r="JQ147" s="26"/>
      <c r="JR147" s="26"/>
      <c r="JS147" s="26"/>
      <c r="JT147" s="26"/>
      <c r="JU147" s="26"/>
      <c r="JV147" s="26"/>
      <c r="JW147" s="26"/>
      <c r="JX147" s="26"/>
      <c r="JY147" s="26"/>
      <c r="JZ147" s="26"/>
      <c r="KA147" s="26"/>
      <c r="KB147" s="26"/>
      <c r="KC147" s="26"/>
      <c r="KD147" s="26"/>
      <c r="KE147" s="26"/>
      <c r="KF147" s="26"/>
      <c r="KG147" s="26"/>
      <c r="KH147" s="26"/>
      <c r="KI147" s="26"/>
      <c r="KJ147" s="26"/>
      <c r="KK147" s="26"/>
      <c r="KL147" s="26"/>
      <c r="KM147" s="26"/>
      <c r="KN147" s="26"/>
      <c r="KO147" s="26"/>
      <c r="KP147" s="26"/>
      <c r="KQ147" s="26"/>
      <c r="KR147" s="26"/>
      <c r="KS147" s="26"/>
      <c r="KT147" s="26"/>
      <c r="KU147" s="26"/>
      <c r="KV147" s="26"/>
      <c r="KW147" s="26"/>
      <c r="KX147" s="26"/>
      <c r="KY147" s="26"/>
      <c r="KZ147" s="26"/>
      <c r="LA147" s="26"/>
      <c r="LB147" s="26"/>
      <c r="LC147" s="26"/>
      <c r="LD147" s="26"/>
      <c r="LE147" s="26"/>
    </row>
    <row r="148" spans="1:318" ht="13.8" x14ac:dyDescent="0.3">
      <c r="A148" s="5"/>
      <c r="B148" s="16"/>
      <c r="C148" s="5"/>
      <c r="D148" s="5"/>
      <c r="E148" s="5"/>
      <c r="F148" s="5"/>
      <c r="G148" s="16"/>
      <c r="H148" s="5"/>
      <c r="I148" s="5"/>
      <c r="J148" s="32"/>
      <c r="K148" s="32"/>
      <c r="U148" s="4"/>
      <c r="X148" s="117"/>
      <c r="Y148" s="117"/>
      <c r="Z148" s="39"/>
      <c r="AA148" s="39"/>
      <c r="AB148" s="39"/>
      <c r="AC148" s="98"/>
      <c r="AD148" s="41"/>
      <c r="AE148" s="41"/>
      <c r="AF148" s="40"/>
      <c r="AG148" s="39"/>
      <c r="AH148" s="39"/>
      <c r="AI148" s="98"/>
      <c r="AJ148" s="41"/>
      <c r="AK148" s="41"/>
      <c r="AL148" s="41"/>
      <c r="AM148" s="39"/>
      <c r="AN148" s="39"/>
      <c r="AO148" s="39"/>
      <c r="AP148" s="41"/>
      <c r="AQ148" s="41"/>
      <c r="AR148" s="4"/>
      <c r="AS148" s="10"/>
      <c r="AT148" s="13"/>
      <c r="AU148" s="17"/>
      <c r="AV148" s="11"/>
      <c r="AW148" s="10"/>
      <c r="AX148" s="10"/>
      <c r="AY148" s="10"/>
      <c r="AZ148" s="10"/>
      <c r="BA148" s="10"/>
      <c r="BB148" s="10"/>
      <c r="BC148" s="10"/>
      <c r="BD148" s="10"/>
      <c r="BE148" s="10"/>
      <c r="BF148" s="10"/>
      <c r="BG148" s="10"/>
      <c r="BH148" s="10"/>
      <c r="BI148" s="120"/>
      <c r="BJ148" s="120"/>
      <c r="BK148" s="120"/>
      <c r="BL148" s="120"/>
      <c r="BM148" s="120"/>
      <c r="BN148" s="120"/>
      <c r="BO148" s="120"/>
      <c r="BP148" s="120"/>
      <c r="BQ148" s="120"/>
      <c r="BR148" s="120"/>
      <c r="BS148" s="120"/>
      <c r="BT148" s="120"/>
      <c r="BU148" s="120"/>
      <c r="BV148" s="120"/>
      <c r="BW148" s="120"/>
      <c r="BX148" s="120"/>
      <c r="BY148" s="120"/>
      <c r="BZ148" s="120"/>
      <c r="CA148" s="120"/>
      <c r="CB148" s="120"/>
      <c r="CC148" s="120"/>
      <c r="CD148" s="120"/>
      <c r="CE148" s="120"/>
      <c r="CF148" s="120"/>
      <c r="CG148" s="120"/>
      <c r="CH148" s="120"/>
      <c r="CI148" s="120"/>
      <c r="CJ148" s="120"/>
      <c r="CK148" s="120"/>
      <c r="CL148" s="120"/>
      <c r="CM148" s="120"/>
      <c r="CN148" s="120"/>
      <c r="CO148" s="94"/>
      <c r="CP148" s="94"/>
      <c r="CQ148" s="94"/>
      <c r="CR148" s="94"/>
      <c r="CS148" s="94"/>
      <c r="CT148" s="94"/>
      <c r="CU148" s="94"/>
      <c r="CV148" s="94"/>
      <c r="CW148" s="94"/>
      <c r="CX148" s="94"/>
      <c r="CY148" s="94"/>
      <c r="CZ148" s="94"/>
      <c r="DA148" s="94"/>
      <c r="DB148" s="94"/>
      <c r="DC148" s="94"/>
      <c r="DD148" s="94"/>
      <c r="DE148" s="11"/>
      <c r="DF148" s="11"/>
      <c r="DG148" s="11"/>
      <c r="DH148" s="11"/>
      <c r="DI148" s="11"/>
      <c r="DJ148" s="11"/>
      <c r="DK148" s="11"/>
      <c r="DL148" s="11"/>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114"/>
      <c r="FR148" s="114"/>
      <c r="FS148" s="114"/>
      <c r="FT148" s="114"/>
      <c r="FU148" s="114"/>
      <c r="FV148" s="114"/>
      <c r="FW148" s="114"/>
      <c r="FX148" s="114"/>
      <c r="GB148" s="16"/>
      <c r="GC148" s="28"/>
      <c r="GE148" s="13"/>
      <c r="GF148" s="13"/>
      <c r="GG148" s="13"/>
      <c r="GI148" s="30"/>
      <c r="GJ148" s="30"/>
      <c r="GK148" s="30"/>
      <c r="IC148" s="27"/>
      <c r="ID148" s="10"/>
      <c r="IE148" s="11"/>
      <c r="IF148" s="10"/>
      <c r="IG148" s="11"/>
      <c r="IH148" s="11"/>
      <c r="II148" s="11"/>
      <c r="IJ148" s="27"/>
      <c r="IK148" s="10"/>
      <c r="IL148" s="11"/>
      <c r="IM148" s="20"/>
      <c r="IN148" s="21"/>
      <c r="IO148" s="10"/>
      <c r="IP148" s="21"/>
      <c r="IQ148" s="27"/>
      <c r="IR148" s="18"/>
      <c r="IS148" s="11"/>
      <c r="IT148" s="21"/>
      <c r="IU148" s="21"/>
      <c r="IV148" s="21"/>
      <c r="IW148" s="21"/>
      <c r="IX148" s="27"/>
      <c r="IY148" s="11"/>
      <c r="IZ148" s="23"/>
      <c r="JA148" s="23"/>
      <c r="JB148" s="23"/>
      <c r="JC148" s="23"/>
      <c r="JD148" s="23"/>
      <c r="JE148" s="23"/>
      <c r="JF148" s="23"/>
    </row>
    <row r="149" spans="1:318" ht="13.8" x14ac:dyDescent="0.3">
      <c r="A149" s="5"/>
      <c r="B149" s="38"/>
      <c r="C149" s="5"/>
      <c r="D149" s="5"/>
      <c r="E149" s="5"/>
      <c r="F149" s="5"/>
      <c r="G149" s="38"/>
      <c r="H149" s="5"/>
      <c r="I149" s="5"/>
      <c r="J149" s="4"/>
      <c r="K149" s="4"/>
      <c r="U149" s="4"/>
      <c r="X149" s="117"/>
      <c r="Y149" s="117"/>
      <c r="Z149" s="39"/>
      <c r="AA149" s="39"/>
      <c r="AB149" s="39"/>
      <c r="AC149" s="98"/>
      <c r="AD149" s="41"/>
      <c r="AE149" s="41"/>
      <c r="AF149" s="40"/>
      <c r="AG149" s="39"/>
      <c r="AH149" s="39"/>
      <c r="AI149" s="98"/>
      <c r="AJ149" s="41"/>
      <c r="AK149" s="41"/>
      <c r="AL149" s="41"/>
      <c r="AM149" s="39"/>
      <c r="AN149" s="39"/>
      <c r="AO149" s="39"/>
      <c r="AP149" s="41"/>
      <c r="AQ149" s="41"/>
      <c r="AR149" s="4"/>
      <c r="AS149" s="10"/>
      <c r="AT149" s="13"/>
      <c r="AU149" s="17"/>
      <c r="AV149" s="11"/>
      <c r="AW149" s="10"/>
      <c r="AX149" s="10"/>
      <c r="AY149" s="10"/>
      <c r="AZ149" s="10"/>
      <c r="BA149" s="10"/>
      <c r="BB149" s="10"/>
      <c r="BC149" s="10"/>
      <c r="BD149" s="10"/>
      <c r="BE149" s="10"/>
      <c r="BF149" s="10"/>
      <c r="BG149" s="10"/>
      <c r="BH149" s="10"/>
      <c r="BI149" s="120"/>
      <c r="BJ149" s="120"/>
      <c r="BK149" s="120"/>
      <c r="BL149" s="120"/>
      <c r="BM149" s="120"/>
      <c r="BN149" s="120"/>
      <c r="BO149" s="120"/>
      <c r="BP149" s="120"/>
      <c r="BQ149" s="120"/>
      <c r="BR149" s="120"/>
      <c r="BS149" s="120"/>
      <c r="BT149" s="120"/>
      <c r="BU149" s="120"/>
      <c r="BV149" s="120"/>
      <c r="BW149" s="120"/>
      <c r="BX149" s="120"/>
      <c r="BY149" s="120"/>
      <c r="BZ149" s="120"/>
      <c r="CA149" s="120"/>
      <c r="CB149" s="120"/>
      <c r="CC149" s="120"/>
      <c r="CD149" s="120"/>
      <c r="CE149" s="120"/>
      <c r="CF149" s="120"/>
      <c r="CG149" s="120"/>
      <c r="CH149" s="120"/>
      <c r="CI149" s="120"/>
      <c r="CJ149" s="120"/>
      <c r="CK149" s="120"/>
      <c r="CL149" s="120"/>
      <c r="CM149" s="120"/>
      <c r="CN149" s="120"/>
      <c r="CO149" s="94"/>
      <c r="CP149" s="94"/>
      <c r="CQ149" s="94"/>
      <c r="CR149" s="94"/>
      <c r="CS149" s="94"/>
      <c r="CT149" s="94"/>
      <c r="CU149" s="94"/>
      <c r="CV149" s="94"/>
      <c r="CW149" s="94"/>
      <c r="CX149" s="94"/>
      <c r="CY149" s="94"/>
      <c r="CZ149" s="94"/>
      <c r="DA149" s="94"/>
      <c r="DB149" s="94"/>
      <c r="DC149" s="94"/>
      <c r="DD149" s="94"/>
      <c r="DE149" s="11"/>
      <c r="DF149" s="11"/>
      <c r="DG149" s="11"/>
      <c r="DH149" s="11"/>
      <c r="DI149" s="11"/>
      <c r="DJ149" s="11"/>
      <c r="DK149" s="11"/>
      <c r="DL149" s="11"/>
      <c r="DM149" s="94"/>
      <c r="DN149" s="94"/>
      <c r="DO149" s="94"/>
      <c r="DP149" s="94"/>
      <c r="DQ149" s="94"/>
      <c r="DR149" s="94"/>
      <c r="DS149" s="94"/>
      <c r="DT149" s="94"/>
      <c r="DU149" s="94"/>
      <c r="DV149" s="94"/>
      <c r="DW149" s="94"/>
      <c r="DX149" s="94"/>
      <c r="DY149" s="94"/>
      <c r="DZ149" s="94"/>
      <c r="EA149" s="94"/>
      <c r="EB149" s="94"/>
      <c r="EC149" s="94"/>
      <c r="ED149" s="94"/>
      <c r="EE149" s="94"/>
      <c r="EF149" s="94"/>
      <c r="EG149" s="94"/>
      <c r="EH149" s="94"/>
      <c r="EI149" s="94"/>
      <c r="EJ149" s="94"/>
      <c r="EK149" s="94"/>
      <c r="EL149" s="94"/>
      <c r="EM149" s="94"/>
      <c r="EN149" s="94"/>
      <c r="EO149" s="94"/>
      <c r="EP149" s="94"/>
      <c r="EQ149" s="94"/>
      <c r="ER149" s="94"/>
      <c r="ES149" s="94"/>
      <c r="ET149" s="94"/>
      <c r="EU149" s="94"/>
      <c r="EV149" s="94"/>
      <c r="EW149" s="94"/>
      <c r="EX149" s="94"/>
      <c r="EY149" s="94"/>
      <c r="EZ149" s="94"/>
      <c r="FA149" s="94"/>
      <c r="FB149" s="94"/>
      <c r="FC149" s="94"/>
      <c r="FD149" s="94"/>
      <c r="FE149" s="94"/>
      <c r="FF149" s="94"/>
      <c r="FG149" s="94"/>
      <c r="FH149" s="94"/>
      <c r="FI149" s="94"/>
      <c r="FJ149" s="94"/>
      <c r="FK149" s="94"/>
      <c r="FL149" s="94"/>
      <c r="FM149" s="94"/>
      <c r="FN149" s="94"/>
      <c r="FO149" s="94"/>
      <c r="FP149" s="94"/>
      <c r="FQ149" s="114"/>
      <c r="FR149" s="114"/>
      <c r="FS149" s="114"/>
      <c r="FT149" s="114"/>
      <c r="FU149" s="114"/>
      <c r="FV149" s="114"/>
      <c r="FW149" s="114"/>
      <c r="FX149" s="114"/>
      <c r="GB149" s="16"/>
      <c r="GC149" s="28"/>
      <c r="GE149" s="13"/>
      <c r="GF149" s="13"/>
      <c r="GG149" s="13"/>
      <c r="GI149" s="30"/>
      <c r="GJ149" s="30"/>
      <c r="GK149" s="30"/>
      <c r="GL149" s="26"/>
      <c r="GM149" s="26"/>
      <c r="GN149" s="26"/>
      <c r="GO149" s="26"/>
      <c r="GP149" s="26"/>
      <c r="GQ149" s="26"/>
      <c r="GR149" s="26"/>
      <c r="GS149" s="26"/>
      <c r="GT149" s="26"/>
      <c r="GU149" s="26"/>
      <c r="GV149" s="26"/>
      <c r="GW149" s="26"/>
      <c r="GX149" s="26"/>
      <c r="GY149" s="26"/>
      <c r="GZ149" s="26"/>
      <c r="HA149" s="26"/>
      <c r="HB149" s="26"/>
      <c r="HC149" s="26"/>
      <c r="HD149" s="26"/>
      <c r="HE149" s="26"/>
      <c r="HF149" s="26"/>
      <c r="HG149" s="26"/>
      <c r="HH149" s="26"/>
      <c r="HI149" s="26"/>
      <c r="HJ149" s="26"/>
      <c r="HK149" s="26"/>
      <c r="HL149" s="26"/>
      <c r="HM149" s="26"/>
      <c r="HN149" s="26"/>
      <c r="HO149" s="26"/>
      <c r="HP149" s="26"/>
      <c r="HQ149" s="26"/>
      <c r="HR149" s="26"/>
      <c r="HS149" s="26"/>
      <c r="HT149" s="26"/>
      <c r="HU149" s="26"/>
      <c r="HV149" s="26"/>
      <c r="HW149" s="26"/>
      <c r="HX149" s="26"/>
      <c r="HY149" s="26"/>
      <c r="HZ149" s="26"/>
      <c r="IA149" s="26"/>
      <c r="IB149" s="26"/>
      <c r="IC149" s="27"/>
      <c r="ID149" s="11"/>
      <c r="IE149" s="11"/>
      <c r="IF149" s="11"/>
      <c r="IG149" s="11"/>
      <c r="IH149" s="11"/>
      <c r="II149" s="11"/>
      <c r="IJ149" s="27"/>
      <c r="IK149" s="18"/>
      <c r="IL149" s="11"/>
      <c r="IM149" s="10"/>
      <c r="IN149" s="21"/>
      <c r="IO149" s="11"/>
      <c r="IP149" s="21"/>
      <c r="IQ149" s="27"/>
      <c r="IR149" s="18"/>
      <c r="IS149" s="11"/>
      <c r="IT149" s="18"/>
      <c r="IU149" s="21"/>
      <c r="IV149" s="18"/>
      <c r="IW149" s="21"/>
      <c r="IY149" s="11"/>
      <c r="IZ149" s="23"/>
      <c r="JA149" s="23"/>
      <c r="JB149" s="23"/>
      <c r="JC149" s="23"/>
      <c r="JD149" s="23"/>
      <c r="JE149" s="23"/>
      <c r="JF149" s="23"/>
      <c r="JG149" s="26"/>
      <c r="JH149" s="26"/>
      <c r="JI149" s="26"/>
      <c r="JJ149" s="26"/>
      <c r="JK149" s="26"/>
      <c r="JL149" s="26"/>
      <c r="JM149" s="26"/>
      <c r="JN149" s="26"/>
      <c r="JO149" s="26"/>
      <c r="JP149" s="26"/>
      <c r="JQ149" s="26"/>
      <c r="JR149" s="26"/>
      <c r="JS149" s="26"/>
      <c r="JT149" s="26"/>
      <c r="JU149" s="26"/>
      <c r="JV149" s="26"/>
      <c r="JW149" s="26"/>
      <c r="JX149" s="26"/>
      <c r="JY149" s="26"/>
      <c r="KT149" s="26"/>
      <c r="KU149" s="26"/>
      <c r="KV149" s="26"/>
      <c r="KW149" s="26"/>
      <c r="KX149" s="26"/>
      <c r="KY149" s="26"/>
      <c r="LB149" s="26"/>
      <c r="LC149" s="26"/>
      <c r="LD149" s="26"/>
      <c r="LE149" s="26"/>
      <c r="LF149" s="122"/>
    </row>
    <row r="150" spans="1:318" ht="13.8" x14ac:dyDescent="0.3">
      <c r="A150" s="12"/>
      <c r="B150" s="16"/>
      <c r="C150" s="89"/>
      <c r="D150" s="4"/>
      <c r="E150" s="12"/>
      <c r="F150" s="27"/>
      <c r="G150" s="38"/>
      <c r="H150" s="21"/>
      <c r="I150" s="4"/>
      <c r="J150" s="27"/>
      <c r="K150" s="33"/>
      <c r="U150" s="4"/>
      <c r="X150" s="117"/>
      <c r="Y150" s="117"/>
      <c r="Z150" s="39"/>
      <c r="AA150" s="39"/>
      <c r="AB150" s="39"/>
      <c r="AC150" s="98"/>
      <c r="AD150" s="41"/>
      <c r="AE150" s="41"/>
      <c r="AF150" s="40"/>
      <c r="AG150" s="39"/>
      <c r="AH150" s="39"/>
      <c r="AI150" s="98"/>
      <c r="AJ150" s="41"/>
      <c r="AK150" s="41"/>
      <c r="AL150" s="41"/>
      <c r="AM150" s="39"/>
      <c r="AN150" s="39"/>
      <c r="AO150" s="39"/>
      <c r="AP150" s="41"/>
      <c r="AQ150" s="41"/>
      <c r="AR150" s="4"/>
      <c r="AS150" s="10"/>
      <c r="AT150" s="13"/>
      <c r="AU150" s="17"/>
      <c r="AV150" s="11"/>
      <c r="AW150" s="10"/>
      <c r="AX150" s="10"/>
      <c r="AY150" s="10"/>
      <c r="AZ150" s="10"/>
      <c r="BA150" s="10"/>
      <c r="BB150" s="10"/>
      <c r="BC150" s="10"/>
      <c r="BD150" s="10"/>
      <c r="BE150" s="10"/>
      <c r="BF150" s="10"/>
      <c r="BG150" s="10"/>
      <c r="BH150" s="10"/>
      <c r="BI150" s="120"/>
      <c r="BJ150" s="120"/>
      <c r="BK150" s="120"/>
      <c r="BL150" s="120"/>
      <c r="BM150" s="120"/>
      <c r="BN150" s="120"/>
      <c r="BO150" s="120"/>
      <c r="BP150" s="120"/>
      <c r="BQ150" s="120"/>
      <c r="BR150" s="120"/>
      <c r="BS150" s="120"/>
      <c r="BT150" s="120"/>
      <c r="BU150" s="120"/>
      <c r="BV150" s="120"/>
      <c r="BW150" s="120"/>
      <c r="BX150" s="120"/>
      <c r="BY150" s="120"/>
      <c r="BZ150" s="120"/>
      <c r="CA150" s="120"/>
      <c r="CB150" s="120"/>
      <c r="CC150" s="120"/>
      <c r="CD150" s="120"/>
      <c r="CE150" s="120"/>
      <c r="CF150" s="120"/>
      <c r="CG150" s="120"/>
      <c r="CH150" s="120"/>
      <c r="CI150" s="120"/>
      <c r="CJ150" s="120"/>
      <c r="CK150" s="120"/>
      <c r="CL150" s="120"/>
      <c r="CM150" s="120"/>
      <c r="CN150" s="120"/>
      <c r="CO150" s="94"/>
      <c r="CP150" s="94"/>
      <c r="CQ150" s="94"/>
      <c r="CR150" s="94"/>
      <c r="CS150" s="94"/>
      <c r="CT150" s="94"/>
      <c r="CU150" s="94"/>
      <c r="CV150" s="94"/>
      <c r="CW150" s="94"/>
      <c r="CX150" s="94"/>
      <c r="CY150" s="94"/>
      <c r="CZ150" s="94"/>
      <c r="DA150" s="94"/>
      <c r="DB150" s="94"/>
      <c r="DC150" s="94"/>
      <c r="DD150" s="94"/>
      <c r="DE150" s="11"/>
      <c r="DF150" s="11"/>
      <c r="DG150" s="11"/>
      <c r="DH150" s="11"/>
      <c r="DI150" s="11"/>
      <c r="DJ150" s="11"/>
      <c r="DK150" s="11"/>
      <c r="DL150" s="11"/>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114"/>
      <c r="FR150" s="114"/>
      <c r="FS150" s="114"/>
      <c r="FT150" s="114"/>
      <c r="FU150" s="114"/>
      <c r="FV150" s="114"/>
      <c r="FW150" s="114"/>
      <c r="FX150" s="114"/>
      <c r="GB150" s="16"/>
      <c r="GC150" s="28"/>
      <c r="GE150" s="13"/>
      <c r="GF150" s="13"/>
      <c r="GG150" s="13"/>
      <c r="GI150" s="30"/>
      <c r="GJ150" s="30"/>
      <c r="GK150" s="30"/>
      <c r="IC150" s="27"/>
      <c r="ID150" s="10"/>
      <c r="IE150" s="11"/>
      <c r="IF150" s="10"/>
      <c r="IG150" s="11"/>
      <c r="IH150" s="11"/>
      <c r="II150" s="11"/>
      <c r="IJ150" s="27"/>
      <c r="IK150" s="10"/>
      <c r="IL150" s="11"/>
      <c r="IM150" s="10"/>
      <c r="IN150" s="21"/>
      <c r="IO150" s="10"/>
      <c r="IP150" s="21"/>
      <c r="IQ150" s="27"/>
      <c r="IR150" s="18"/>
      <c r="IS150" s="11"/>
      <c r="IT150" s="21"/>
      <c r="IU150" s="21"/>
      <c r="IV150" s="21"/>
      <c r="IW150" s="21"/>
      <c r="IY150" s="11"/>
      <c r="IZ150" s="23"/>
      <c r="JA150" s="23"/>
      <c r="JB150" s="23"/>
      <c r="JC150" s="23"/>
      <c r="JD150" s="23"/>
      <c r="JE150" s="23"/>
      <c r="JF150" s="23"/>
    </row>
    <row r="151" spans="1:318" ht="13.8" x14ac:dyDescent="0.3">
      <c r="A151" s="16"/>
      <c r="B151" s="27"/>
      <c r="C151" s="33"/>
      <c r="D151" s="4"/>
      <c r="E151" s="16"/>
      <c r="F151" s="27"/>
      <c r="G151" s="33"/>
      <c r="H151" s="4"/>
      <c r="I151" s="16"/>
      <c r="J151" s="27"/>
      <c r="K151" s="33"/>
      <c r="X151" s="117"/>
      <c r="Y151" s="117"/>
      <c r="Z151" s="39"/>
      <c r="AA151" s="39"/>
      <c r="AB151" s="39"/>
      <c r="AC151" s="98"/>
      <c r="AD151" s="41"/>
      <c r="AE151" s="41"/>
      <c r="AF151" s="40"/>
      <c r="AG151" s="39"/>
      <c r="AH151" s="39"/>
      <c r="AI151" s="98"/>
      <c r="AJ151" s="41"/>
      <c r="AK151" s="41"/>
      <c r="AL151" s="41"/>
      <c r="AM151" s="39"/>
      <c r="AN151" s="39"/>
      <c r="AO151" s="39"/>
      <c r="AP151" s="41"/>
      <c r="AQ151" s="41"/>
      <c r="AR151" s="4"/>
      <c r="AS151" s="10"/>
      <c r="AT151" s="13"/>
      <c r="AU151" s="17"/>
      <c r="AV151" s="11"/>
      <c r="AW151" s="10"/>
      <c r="AX151" s="10"/>
      <c r="AY151" s="10"/>
      <c r="AZ151" s="10"/>
      <c r="BA151" s="10"/>
      <c r="BB151" s="10"/>
      <c r="BC151" s="10"/>
      <c r="BD151" s="10"/>
      <c r="BE151" s="10"/>
      <c r="BF151" s="10"/>
      <c r="BG151" s="10"/>
      <c r="BH151" s="10"/>
      <c r="BI151" s="120"/>
      <c r="BJ151" s="120"/>
      <c r="BK151" s="120"/>
      <c r="BL151" s="120"/>
      <c r="BM151" s="120"/>
      <c r="BN151" s="120"/>
      <c r="BO151" s="120"/>
      <c r="BP151" s="120"/>
      <c r="BQ151" s="120"/>
      <c r="BR151" s="120"/>
      <c r="BS151" s="120"/>
      <c r="BT151" s="120"/>
      <c r="BU151" s="120"/>
      <c r="BV151" s="120"/>
      <c r="BW151" s="120"/>
      <c r="BX151" s="120"/>
      <c r="BY151" s="120"/>
      <c r="BZ151" s="120"/>
      <c r="CA151" s="120"/>
      <c r="CB151" s="120"/>
      <c r="CC151" s="120"/>
      <c r="CD151" s="120"/>
      <c r="CE151" s="120"/>
      <c r="CF151" s="120"/>
      <c r="CG151" s="120"/>
      <c r="CH151" s="120"/>
      <c r="CI151" s="120"/>
      <c r="CJ151" s="120"/>
      <c r="CK151" s="120"/>
      <c r="CL151" s="120"/>
      <c r="CM151" s="120"/>
      <c r="CN151" s="120"/>
      <c r="CO151" s="94"/>
      <c r="CP151" s="94"/>
      <c r="CQ151" s="94"/>
      <c r="CR151" s="94"/>
      <c r="CS151" s="94"/>
      <c r="CT151" s="94"/>
      <c r="CU151" s="94"/>
      <c r="CV151" s="94"/>
      <c r="CW151" s="94"/>
      <c r="CX151" s="94"/>
      <c r="CY151" s="94"/>
      <c r="CZ151" s="94"/>
      <c r="DA151" s="94"/>
      <c r="DB151" s="94"/>
      <c r="DC151" s="94"/>
      <c r="DD151" s="94"/>
      <c r="DE151" s="11"/>
      <c r="DF151" s="11"/>
      <c r="DG151" s="11"/>
      <c r="DH151" s="11"/>
      <c r="DI151" s="11"/>
      <c r="DJ151" s="11"/>
      <c r="DK151" s="11"/>
      <c r="DL151" s="11"/>
      <c r="DM151" s="94"/>
      <c r="DN151" s="94"/>
      <c r="DO151" s="94"/>
      <c r="DP151" s="94"/>
      <c r="DQ151" s="94"/>
      <c r="DR151" s="94"/>
      <c r="DS151" s="94"/>
      <c r="DT151" s="94"/>
      <c r="DU151" s="94"/>
      <c r="DV151" s="94"/>
      <c r="DW151" s="94"/>
      <c r="DX151" s="94"/>
      <c r="DY151" s="94"/>
      <c r="DZ151" s="94"/>
      <c r="EA151" s="94"/>
      <c r="EB151" s="94"/>
      <c r="EC151" s="94"/>
      <c r="ED151" s="94"/>
      <c r="EE151" s="94"/>
      <c r="EF151" s="94"/>
      <c r="EG151" s="94"/>
      <c r="EH151" s="94"/>
      <c r="EI151" s="94"/>
      <c r="EJ151" s="94"/>
      <c r="EK151" s="94"/>
      <c r="EL151" s="94"/>
      <c r="EM151" s="94"/>
      <c r="EN151" s="94"/>
      <c r="EO151" s="94"/>
      <c r="EP151" s="94"/>
      <c r="EQ151" s="94"/>
      <c r="ER151" s="94"/>
      <c r="ES151" s="94"/>
      <c r="ET151" s="94"/>
      <c r="EU151" s="94"/>
      <c r="EV151" s="94"/>
      <c r="EW151" s="94"/>
      <c r="EX151" s="94"/>
      <c r="EY151" s="94"/>
      <c r="EZ151" s="94"/>
      <c r="FA151" s="94"/>
      <c r="FB151" s="94"/>
      <c r="FC151" s="94"/>
      <c r="FD151" s="94"/>
      <c r="FE151" s="94"/>
      <c r="FF151" s="94"/>
      <c r="FG151" s="94"/>
      <c r="FH151" s="94"/>
      <c r="FI151" s="94"/>
      <c r="FJ151" s="94"/>
      <c r="FK151" s="94"/>
      <c r="FL151" s="94"/>
      <c r="FM151" s="94"/>
      <c r="FN151" s="94"/>
      <c r="FO151" s="94"/>
      <c r="FP151" s="94"/>
      <c r="FQ151" s="114"/>
      <c r="FR151" s="114"/>
      <c r="FS151" s="114"/>
      <c r="FT151" s="114"/>
      <c r="FU151" s="114"/>
      <c r="FV151" s="114"/>
      <c r="FW151" s="114"/>
      <c r="FX151" s="114"/>
      <c r="GB151" s="16"/>
      <c r="GC151" s="28"/>
      <c r="GE151" s="13"/>
      <c r="GF151" s="13"/>
      <c r="GG151" s="13"/>
      <c r="GI151" s="30"/>
      <c r="GJ151" s="30"/>
      <c r="GK151" s="30"/>
      <c r="IC151" s="27"/>
      <c r="ID151" s="10"/>
      <c r="IE151" s="11"/>
      <c r="IF151" s="10"/>
      <c r="IG151" s="11"/>
      <c r="IH151" s="11"/>
      <c r="II151" s="11"/>
      <c r="IJ151" s="27"/>
      <c r="IK151" s="10"/>
      <c r="IL151" s="11"/>
      <c r="IM151" s="20"/>
      <c r="IN151" s="21"/>
      <c r="IO151" s="10"/>
      <c r="IP151" s="21"/>
      <c r="IQ151" s="27"/>
      <c r="IR151" s="18"/>
      <c r="IS151" s="11"/>
      <c r="IT151" s="21"/>
      <c r="IU151" s="21"/>
      <c r="IV151" s="21"/>
      <c r="IW151" s="21"/>
      <c r="IX151" s="27"/>
      <c r="IY151" s="11"/>
      <c r="IZ151" s="23"/>
      <c r="JA151" s="23"/>
      <c r="JB151" s="23"/>
      <c r="JC151" s="23"/>
      <c r="JD151" s="23"/>
      <c r="JE151" s="23"/>
      <c r="JF151" s="23"/>
    </row>
    <row r="152" spans="1:318" ht="13.8" x14ac:dyDescent="0.3">
      <c r="A152" s="12"/>
      <c r="B152" s="27"/>
      <c r="C152" s="33"/>
      <c r="D152" s="4"/>
      <c r="E152" s="12"/>
      <c r="F152" s="27"/>
      <c r="G152" s="33"/>
      <c r="H152" s="4"/>
      <c r="I152" s="12"/>
      <c r="J152" s="27"/>
      <c r="K152" s="33"/>
      <c r="X152" s="117"/>
      <c r="Y152" s="117"/>
      <c r="Z152" s="39"/>
      <c r="AA152" s="39"/>
      <c r="AB152" s="39"/>
      <c r="AC152" s="98"/>
      <c r="AD152" s="41"/>
      <c r="AE152" s="41"/>
      <c r="AF152" s="40"/>
      <c r="AG152" s="39"/>
      <c r="AH152" s="39"/>
      <c r="AI152" s="98"/>
      <c r="AJ152" s="41"/>
      <c r="AK152" s="41"/>
      <c r="AL152" s="41"/>
      <c r="AM152" s="39"/>
      <c r="AN152" s="39"/>
      <c r="AO152" s="39"/>
      <c r="AP152" s="41"/>
      <c r="AQ152" s="41"/>
      <c r="AR152" s="4"/>
      <c r="AS152" s="10"/>
      <c r="AT152" s="13"/>
      <c r="AU152" s="17"/>
      <c r="AV152" s="11"/>
      <c r="AW152" s="10"/>
      <c r="AX152" s="10"/>
      <c r="AY152" s="10"/>
      <c r="AZ152" s="10"/>
      <c r="BA152" s="10"/>
      <c r="BB152" s="10"/>
      <c r="BC152" s="10"/>
      <c r="BD152" s="10"/>
      <c r="BE152" s="10"/>
      <c r="BF152" s="10"/>
      <c r="BG152" s="10"/>
      <c r="BH152" s="10"/>
      <c r="BI152" s="120"/>
      <c r="BJ152" s="120"/>
      <c r="BK152" s="120"/>
      <c r="BL152" s="120"/>
      <c r="BM152" s="120"/>
      <c r="BN152" s="120"/>
      <c r="BO152" s="120"/>
      <c r="BP152" s="120"/>
      <c r="BQ152" s="120"/>
      <c r="BR152" s="120"/>
      <c r="BS152" s="120"/>
      <c r="BT152" s="120"/>
      <c r="BU152" s="120"/>
      <c r="BV152" s="120"/>
      <c r="BW152" s="120"/>
      <c r="BX152" s="120"/>
      <c r="BY152" s="120"/>
      <c r="BZ152" s="120"/>
      <c r="CA152" s="120"/>
      <c r="CB152" s="120"/>
      <c r="CC152" s="120"/>
      <c r="CD152" s="120"/>
      <c r="CE152" s="120"/>
      <c r="CF152" s="120"/>
      <c r="CG152" s="120"/>
      <c r="CH152" s="120"/>
      <c r="CI152" s="120"/>
      <c r="CJ152" s="120"/>
      <c r="CK152" s="120"/>
      <c r="CL152" s="120"/>
      <c r="CM152" s="120"/>
      <c r="CN152" s="120"/>
      <c r="CO152" s="94"/>
      <c r="CP152" s="94"/>
      <c r="CQ152" s="94"/>
      <c r="CR152" s="94"/>
      <c r="CS152" s="94"/>
      <c r="CT152" s="94"/>
      <c r="CU152" s="94"/>
      <c r="CV152" s="94"/>
      <c r="CW152" s="94"/>
      <c r="CX152" s="94"/>
      <c r="CY152" s="94"/>
      <c r="CZ152" s="94"/>
      <c r="DA152" s="94"/>
      <c r="DB152" s="94"/>
      <c r="DC152" s="94"/>
      <c r="DD152" s="94"/>
      <c r="DE152" s="11"/>
      <c r="DF152" s="11"/>
      <c r="DG152" s="11"/>
      <c r="DH152" s="11"/>
      <c r="DI152" s="11"/>
      <c r="DJ152" s="11"/>
      <c r="DK152" s="11"/>
      <c r="DL152" s="11"/>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114"/>
      <c r="FR152" s="114"/>
      <c r="FS152" s="114"/>
      <c r="FT152" s="114"/>
      <c r="FU152" s="114"/>
      <c r="FV152" s="114"/>
      <c r="FW152" s="114"/>
      <c r="FX152" s="114"/>
      <c r="GB152" s="16"/>
      <c r="GC152" s="28"/>
      <c r="GE152" s="13"/>
      <c r="GF152" s="13"/>
      <c r="GG152" s="13"/>
      <c r="GI152" s="30"/>
      <c r="GJ152" s="30"/>
      <c r="GK152" s="30"/>
      <c r="IC152" s="27"/>
      <c r="ID152" s="11"/>
      <c r="IE152" s="11"/>
      <c r="IF152" s="11"/>
      <c r="IG152" s="11"/>
      <c r="IH152" s="11"/>
      <c r="II152" s="11"/>
      <c r="IJ152" s="27"/>
      <c r="IK152" s="18"/>
      <c r="IL152" s="11"/>
      <c r="IM152" s="10"/>
      <c r="IN152" s="21"/>
      <c r="IO152" s="11"/>
      <c r="IP152" s="21"/>
      <c r="IQ152" s="27"/>
      <c r="IR152" s="18"/>
      <c r="IS152" s="11"/>
      <c r="IT152" s="18"/>
      <c r="IU152" s="21"/>
      <c r="IV152" s="18"/>
      <c r="IW152" s="21"/>
      <c r="IY152" s="11"/>
      <c r="IZ152" s="23"/>
      <c r="JA152" s="23"/>
      <c r="JB152" s="23"/>
      <c r="JC152" s="23"/>
      <c r="JD152" s="23"/>
      <c r="JE152" s="23"/>
      <c r="JF152" s="23"/>
      <c r="KX152" s="10"/>
    </row>
    <row r="153" spans="1:318" ht="13.8" x14ac:dyDescent="0.3">
      <c r="A153" s="4"/>
      <c r="B153" s="4"/>
      <c r="C153" s="4"/>
      <c r="D153" s="4"/>
      <c r="E153" s="4"/>
      <c r="F153" s="4"/>
      <c r="G153" s="4"/>
      <c r="H153" s="4"/>
      <c r="I153" s="4"/>
      <c r="J153" s="4"/>
      <c r="K153" s="4"/>
      <c r="X153" s="117"/>
      <c r="Y153" s="117"/>
      <c r="Z153" s="39"/>
      <c r="AA153" s="39"/>
      <c r="AB153" s="39"/>
      <c r="AC153" s="98"/>
      <c r="AD153" s="41"/>
      <c r="AE153" s="41"/>
      <c r="AF153" s="40"/>
      <c r="AG153" s="39"/>
      <c r="AH153" s="39"/>
      <c r="AI153" s="98"/>
      <c r="AJ153" s="41"/>
      <c r="AK153" s="41"/>
      <c r="AL153" s="41"/>
      <c r="AM153" s="39"/>
      <c r="AN153" s="39"/>
      <c r="AO153" s="39"/>
      <c r="AP153" s="41"/>
      <c r="AQ153" s="41"/>
      <c r="AR153" s="4"/>
      <c r="AS153" s="10"/>
      <c r="AT153" s="13"/>
      <c r="AU153" s="17"/>
      <c r="AV153" s="11"/>
      <c r="AW153" s="10"/>
      <c r="AX153" s="10"/>
      <c r="AY153" s="10"/>
      <c r="AZ153" s="10"/>
      <c r="BA153" s="10"/>
      <c r="BB153" s="10"/>
      <c r="BC153" s="10"/>
      <c r="BD153" s="10"/>
      <c r="BE153" s="10"/>
      <c r="BF153" s="10"/>
      <c r="BG153" s="10"/>
      <c r="BH153" s="10"/>
      <c r="BI153" s="120"/>
      <c r="BJ153" s="120"/>
      <c r="BK153" s="120"/>
      <c r="BL153" s="120"/>
      <c r="BM153" s="120"/>
      <c r="BN153" s="120"/>
      <c r="BO153" s="120"/>
      <c r="BP153" s="120"/>
      <c r="BQ153" s="120"/>
      <c r="BR153" s="120"/>
      <c r="BS153" s="120"/>
      <c r="BT153" s="120"/>
      <c r="BU153" s="120"/>
      <c r="BV153" s="120"/>
      <c r="BW153" s="120"/>
      <c r="BX153" s="120"/>
      <c r="BY153" s="120"/>
      <c r="BZ153" s="120"/>
      <c r="CA153" s="120"/>
      <c r="CB153" s="120"/>
      <c r="CC153" s="120"/>
      <c r="CD153" s="120"/>
      <c r="CE153" s="120"/>
      <c r="CF153" s="120"/>
      <c r="CG153" s="120"/>
      <c r="CH153" s="120"/>
      <c r="CI153" s="120"/>
      <c r="CJ153" s="120"/>
      <c r="CK153" s="120"/>
      <c r="CL153" s="120"/>
      <c r="CM153" s="120"/>
      <c r="CN153" s="120"/>
      <c r="CO153" s="94"/>
      <c r="CP153" s="94"/>
      <c r="CQ153" s="94"/>
      <c r="CR153" s="94"/>
      <c r="CS153" s="94"/>
      <c r="CT153" s="94"/>
      <c r="CU153" s="94"/>
      <c r="CV153" s="94"/>
      <c r="CW153" s="94"/>
      <c r="CX153" s="94"/>
      <c r="CY153" s="94"/>
      <c r="CZ153" s="94"/>
      <c r="DA153" s="94"/>
      <c r="DB153" s="94"/>
      <c r="DC153" s="94"/>
      <c r="DD153" s="94"/>
      <c r="DE153" s="11"/>
      <c r="DF153" s="11"/>
      <c r="DG153" s="11"/>
      <c r="DH153" s="11"/>
      <c r="DI153" s="11"/>
      <c r="DJ153" s="11"/>
      <c r="DK153" s="11"/>
      <c r="DL153" s="11"/>
      <c r="DM153" s="94"/>
      <c r="DN153" s="94"/>
      <c r="DO153" s="94"/>
      <c r="DP153" s="94"/>
      <c r="DQ153" s="94"/>
      <c r="DR153" s="94"/>
      <c r="DS153" s="94"/>
      <c r="DT153" s="94"/>
      <c r="DU153" s="94"/>
      <c r="DV153" s="94"/>
      <c r="DW153" s="94"/>
      <c r="DX153" s="94"/>
      <c r="DY153" s="94"/>
      <c r="DZ153" s="94"/>
      <c r="EA153" s="94"/>
      <c r="EB153" s="94"/>
      <c r="EC153" s="94"/>
      <c r="ED153" s="94"/>
      <c r="EE153" s="94"/>
      <c r="EF153" s="94"/>
      <c r="EG153" s="94"/>
      <c r="EH153" s="94"/>
      <c r="EI153" s="94"/>
      <c r="EJ153" s="94"/>
      <c r="EK153" s="94"/>
      <c r="EL153" s="94"/>
      <c r="EM153" s="94"/>
      <c r="EN153" s="94"/>
      <c r="EO153" s="94"/>
      <c r="EP153" s="94"/>
      <c r="EQ153" s="94"/>
      <c r="ER153" s="94"/>
      <c r="ES153" s="94"/>
      <c r="ET153" s="94"/>
      <c r="EU153" s="94"/>
      <c r="EV153" s="94"/>
      <c r="EW153" s="94"/>
      <c r="EX153" s="94"/>
      <c r="EY153" s="94"/>
      <c r="EZ153" s="94"/>
      <c r="FA153" s="94"/>
      <c r="FB153" s="94"/>
      <c r="FC153" s="94"/>
      <c r="FD153" s="94"/>
      <c r="FE153" s="94"/>
      <c r="FF153" s="94"/>
      <c r="FG153" s="94"/>
      <c r="FH153" s="94"/>
      <c r="FI153" s="94"/>
      <c r="FJ153" s="94"/>
      <c r="FK153" s="94"/>
      <c r="FL153" s="94"/>
      <c r="FM153" s="94"/>
      <c r="FN153" s="94"/>
      <c r="FO153" s="94"/>
      <c r="FP153" s="94"/>
      <c r="FQ153" s="114"/>
      <c r="FR153" s="114"/>
      <c r="FS153" s="114"/>
      <c r="FT153" s="114"/>
      <c r="FU153" s="114"/>
      <c r="FV153" s="114"/>
      <c r="FW153" s="114"/>
      <c r="FX153" s="114"/>
      <c r="GB153" s="16"/>
      <c r="GC153" s="28"/>
      <c r="GE153" s="13"/>
      <c r="GF153" s="13"/>
      <c r="GG153" s="13"/>
      <c r="GI153" s="30"/>
      <c r="GJ153" s="30"/>
      <c r="GK153" s="30"/>
      <c r="IC153" s="27"/>
      <c r="ID153" s="11"/>
      <c r="IE153" s="11"/>
      <c r="IF153" s="11"/>
      <c r="IG153" s="11"/>
      <c r="IH153" s="11"/>
      <c r="II153" s="11"/>
      <c r="IJ153" s="27"/>
      <c r="IK153" s="18"/>
      <c r="IL153" s="11"/>
      <c r="IM153" s="10"/>
      <c r="IN153" s="21"/>
      <c r="IO153" s="11"/>
      <c r="IP153" s="21"/>
      <c r="IQ153" s="27"/>
      <c r="IR153" s="18"/>
      <c r="IS153" s="11"/>
      <c r="IT153" s="18"/>
      <c r="IU153" s="21"/>
      <c r="IV153" s="18"/>
      <c r="IW153" s="21"/>
      <c r="IY153" s="11"/>
      <c r="IZ153" s="23"/>
      <c r="JA153" s="23"/>
      <c r="JB153" s="23"/>
      <c r="JC153" s="23"/>
      <c r="JD153" s="23"/>
      <c r="JE153" s="23"/>
      <c r="JF153" s="23"/>
      <c r="KX153" s="10"/>
    </row>
    <row r="154" spans="1:318" ht="13.8" x14ac:dyDescent="0.3">
      <c r="A154" s="32"/>
      <c r="B154" s="14"/>
      <c r="C154" s="14"/>
      <c r="D154" s="4"/>
      <c r="E154" s="32"/>
      <c r="F154" s="4"/>
      <c r="G154" s="4"/>
      <c r="H154" s="4"/>
      <c r="I154" s="14"/>
      <c r="J154" s="14"/>
      <c r="K154" s="14"/>
      <c r="L154" s="5"/>
      <c r="M154" s="5"/>
      <c r="N154" s="5"/>
      <c r="O154" s="5"/>
      <c r="P154" s="5"/>
      <c r="Q154" s="5"/>
      <c r="R154" s="5"/>
      <c r="S154" s="5"/>
      <c r="T154" s="5"/>
      <c r="X154" s="117"/>
      <c r="Y154" s="117"/>
      <c r="Z154" s="39"/>
      <c r="AA154" s="39"/>
      <c r="AB154" s="39"/>
      <c r="AC154" s="98"/>
      <c r="AD154" s="41"/>
      <c r="AE154" s="41"/>
      <c r="AF154" s="40"/>
      <c r="AG154" s="39"/>
      <c r="AH154" s="39"/>
      <c r="AI154" s="98"/>
      <c r="AJ154" s="41"/>
      <c r="AK154" s="41"/>
      <c r="AL154" s="41"/>
      <c r="AM154" s="39"/>
      <c r="AN154" s="39"/>
      <c r="AO154" s="39"/>
      <c r="AP154" s="41"/>
      <c r="AQ154" s="41"/>
      <c r="AR154" s="4"/>
      <c r="AS154" s="10"/>
      <c r="AT154" s="13"/>
      <c r="AU154" s="17"/>
      <c r="AV154" s="11"/>
      <c r="AW154" s="10"/>
      <c r="AX154" s="10"/>
      <c r="AY154" s="10"/>
      <c r="AZ154" s="10"/>
      <c r="BA154" s="10"/>
      <c r="BB154" s="10"/>
      <c r="BC154" s="10"/>
      <c r="BD154" s="10"/>
      <c r="BE154" s="10"/>
      <c r="BF154" s="10"/>
      <c r="BG154" s="10"/>
      <c r="BH154" s="10"/>
      <c r="BI154" s="120"/>
      <c r="BJ154" s="120"/>
      <c r="BK154" s="120"/>
      <c r="BL154" s="120"/>
      <c r="BM154" s="120"/>
      <c r="BN154" s="120"/>
      <c r="BO154" s="120"/>
      <c r="BP154" s="120"/>
      <c r="BQ154" s="120"/>
      <c r="BR154" s="120"/>
      <c r="BS154" s="120"/>
      <c r="BT154" s="120"/>
      <c r="BU154" s="120"/>
      <c r="BV154" s="120"/>
      <c r="BW154" s="120"/>
      <c r="BX154" s="120"/>
      <c r="BY154" s="120"/>
      <c r="BZ154" s="120"/>
      <c r="CA154" s="120"/>
      <c r="CB154" s="120"/>
      <c r="CC154" s="120"/>
      <c r="CD154" s="120"/>
      <c r="CE154" s="120"/>
      <c r="CF154" s="120"/>
      <c r="CG154" s="120"/>
      <c r="CH154" s="120"/>
      <c r="CI154" s="120"/>
      <c r="CJ154" s="120"/>
      <c r="CK154" s="120"/>
      <c r="CL154" s="120"/>
      <c r="CM154" s="120"/>
      <c r="CN154" s="120"/>
      <c r="CO154" s="94"/>
      <c r="CP154" s="94"/>
      <c r="CQ154" s="94"/>
      <c r="CR154" s="94"/>
      <c r="CS154" s="94"/>
      <c r="CT154" s="94"/>
      <c r="CU154" s="94"/>
      <c r="CV154" s="94"/>
      <c r="CW154" s="94"/>
      <c r="CX154" s="94"/>
      <c r="CY154" s="94"/>
      <c r="CZ154" s="94"/>
      <c r="DA154" s="94"/>
      <c r="DB154" s="94"/>
      <c r="DC154" s="94"/>
      <c r="DD154" s="94"/>
      <c r="DE154" s="11"/>
      <c r="DF154" s="11"/>
      <c r="DG154" s="11"/>
      <c r="DH154" s="11"/>
      <c r="DI154" s="11"/>
      <c r="DJ154" s="11"/>
      <c r="DK154" s="11"/>
      <c r="DL154" s="11"/>
      <c r="DM154" s="94"/>
      <c r="DN154" s="94"/>
      <c r="DO154" s="94"/>
      <c r="DP154" s="94"/>
      <c r="DQ154" s="94"/>
      <c r="DR154" s="94"/>
      <c r="DS154" s="94"/>
      <c r="DT154" s="94"/>
      <c r="DU154" s="94"/>
      <c r="DV154" s="94"/>
      <c r="DW154" s="94"/>
      <c r="DX154" s="94"/>
      <c r="DY154" s="94"/>
      <c r="DZ154" s="94"/>
      <c r="EA154" s="94"/>
      <c r="EB154" s="94"/>
      <c r="EC154" s="94"/>
      <c r="ED154" s="94"/>
      <c r="EE154" s="94"/>
      <c r="EF154" s="94"/>
      <c r="EG154" s="94"/>
      <c r="EH154" s="94"/>
      <c r="EI154" s="94"/>
      <c r="EJ154" s="94"/>
      <c r="EK154" s="94"/>
      <c r="EL154" s="94"/>
      <c r="EM154" s="94"/>
      <c r="EN154" s="94"/>
      <c r="EO154" s="94"/>
      <c r="EP154" s="94"/>
      <c r="EQ154" s="94"/>
      <c r="ER154" s="94"/>
      <c r="ES154" s="94"/>
      <c r="ET154" s="94"/>
      <c r="EU154" s="94"/>
      <c r="EV154" s="94"/>
      <c r="EW154" s="94"/>
      <c r="EX154" s="94"/>
      <c r="EY154" s="94"/>
      <c r="EZ154" s="94"/>
      <c r="FA154" s="94"/>
      <c r="FB154" s="94"/>
      <c r="FC154" s="94"/>
      <c r="FD154" s="94"/>
      <c r="FE154" s="94"/>
      <c r="FF154" s="94"/>
      <c r="FG154" s="94"/>
      <c r="FH154" s="94"/>
      <c r="FI154" s="94"/>
      <c r="FJ154" s="94"/>
      <c r="FK154" s="94"/>
      <c r="FL154" s="94"/>
      <c r="FM154" s="94"/>
      <c r="FN154" s="94"/>
      <c r="FO154" s="94"/>
      <c r="FP154" s="94"/>
      <c r="FQ154" s="114"/>
      <c r="FR154" s="114"/>
      <c r="FS154" s="114"/>
      <c r="FT154" s="114"/>
      <c r="FU154" s="114"/>
      <c r="FV154" s="114"/>
      <c r="FW154" s="114"/>
      <c r="FX154" s="114"/>
      <c r="GB154" s="16"/>
      <c r="GC154" s="28"/>
      <c r="GE154" s="13"/>
      <c r="GF154" s="13"/>
      <c r="GG154" s="13"/>
      <c r="GI154" s="30"/>
      <c r="GJ154" s="30"/>
      <c r="GK154" s="30"/>
      <c r="IC154" s="27"/>
      <c r="ID154" s="10"/>
      <c r="IE154" s="11"/>
      <c r="IF154" s="10"/>
      <c r="IG154" s="11"/>
      <c r="IH154" s="11"/>
      <c r="II154" s="11"/>
      <c r="IJ154" s="27"/>
      <c r="IK154" s="10"/>
      <c r="IL154" s="11"/>
      <c r="IM154" s="10"/>
      <c r="IN154" s="21"/>
      <c r="IO154" s="10"/>
      <c r="IP154" s="21"/>
      <c r="IQ154" s="27"/>
      <c r="IR154" s="18"/>
      <c r="IS154" s="11"/>
      <c r="IT154" s="21"/>
      <c r="IU154" s="21"/>
      <c r="IV154" s="21"/>
      <c r="IW154" s="21"/>
      <c r="IY154" s="11"/>
      <c r="IZ154" s="23"/>
      <c r="JA154" s="23"/>
      <c r="JB154" s="23"/>
      <c r="JC154" s="23"/>
      <c r="JD154" s="23"/>
      <c r="JE154" s="23"/>
      <c r="JF154" s="23"/>
      <c r="KX154" s="10"/>
    </row>
    <row r="155" spans="1:318" ht="13.8" x14ac:dyDescent="0.3">
      <c r="A155" s="14"/>
      <c r="B155" s="72"/>
      <c r="C155" s="73"/>
      <c r="D155" s="14"/>
      <c r="E155" s="14"/>
      <c r="F155" s="14"/>
      <c r="G155" s="73"/>
      <c r="H155" s="14"/>
      <c r="I155" s="14"/>
      <c r="J155" s="14"/>
      <c r="K155" s="14"/>
      <c r="L155" s="5"/>
      <c r="M155" s="5"/>
      <c r="N155" s="5"/>
      <c r="O155" s="5"/>
      <c r="P155" s="5"/>
      <c r="Q155" s="5"/>
      <c r="R155" s="5"/>
      <c r="S155" s="5"/>
      <c r="T155" s="5"/>
      <c r="X155" s="117"/>
      <c r="Y155" s="117"/>
      <c r="Z155" s="39"/>
      <c r="AA155" s="39"/>
      <c r="AB155" s="39"/>
      <c r="AC155" s="98"/>
      <c r="AD155" s="41"/>
      <c r="AE155" s="41"/>
      <c r="AF155" s="40"/>
      <c r="AG155" s="39"/>
      <c r="AH155" s="39"/>
      <c r="AI155" s="98"/>
      <c r="AJ155" s="41"/>
      <c r="AK155" s="41"/>
      <c r="AL155" s="41"/>
      <c r="AM155" s="39"/>
      <c r="AN155" s="39"/>
      <c r="AO155" s="39"/>
      <c r="AP155" s="41"/>
      <c r="AQ155" s="41"/>
      <c r="AR155" s="4"/>
      <c r="AS155" s="10"/>
      <c r="AT155" s="13"/>
      <c r="AU155" s="17"/>
      <c r="AV155" s="11"/>
      <c r="AW155" s="10"/>
      <c r="AX155" s="10"/>
      <c r="AY155" s="10"/>
      <c r="AZ155" s="10"/>
      <c r="BA155" s="10"/>
      <c r="BB155" s="10"/>
      <c r="BC155" s="10"/>
      <c r="BD155" s="10"/>
      <c r="BE155" s="10"/>
      <c r="BF155" s="10"/>
      <c r="BG155" s="10"/>
      <c r="BH155" s="10"/>
      <c r="BI155" s="120"/>
      <c r="BJ155" s="120"/>
      <c r="BK155" s="120"/>
      <c r="BL155" s="120"/>
      <c r="BM155" s="120"/>
      <c r="BN155" s="120"/>
      <c r="BO155" s="120"/>
      <c r="BP155" s="120"/>
      <c r="BQ155" s="120"/>
      <c r="BR155" s="120"/>
      <c r="BS155" s="120"/>
      <c r="BT155" s="120"/>
      <c r="BU155" s="120"/>
      <c r="BV155" s="120"/>
      <c r="BW155" s="120"/>
      <c r="BX155" s="120"/>
      <c r="BY155" s="120"/>
      <c r="BZ155" s="120"/>
      <c r="CA155" s="120"/>
      <c r="CB155" s="120"/>
      <c r="CC155" s="120"/>
      <c r="CD155" s="120"/>
      <c r="CE155" s="120"/>
      <c r="CF155" s="120"/>
      <c r="CG155" s="120"/>
      <c r="CH155" s="120"/>
      <c r="CI155" s="120"/>
      <c r="CJ155" s="120"/>
      <c r="CK155" s="120"/>
      <c r="CL155" s="120"/>
      <c r="CM155" s="120"/>
      <c r="CN155" s="120"/>
      <c r="CO155" s="94"/>
      <c r="CP155" s="94"/>
      <c r="CQ155" s="94"/>
      <c r="CR155" s="94"/>
      <c r="CS155" s="94"/>
      <c r="CT155" s="94"/>
      <c r="CU155" s="94"/>
      <c r="CV155" s="94"/>
      <c r="CW155" s="94"/>
      <c r="CX155" s="94"/>
      <c r="CY155" s="94"/>
      <c r="CZ155" s="94"/>
      <c r="DA155" s="94"/>
      <c r="DB155" s="94"/>
      <c r="DC155" s="94"/>
      <c r="DD155" s="94"/>
      <c r="DE155" s="11"/>
      <c r="DF155" s="11"/>
      <c r="DG155" s="11"/>
      <c r="DH155" s="11"/>
      <c r="DI155" s="11"/>
      <c r="DJ155" s="11"/>
      <c r="DK155" s="11"/>
      <c r="DL155" s="11"/>
      <c r="DM155" s="94"/>
      <c r="DN155" s="94"/>
      <c r="DO155" s="94"/>
      <c r="DP155" s="94"/>
      <c r="DQ155" s="94"/>
      <c r="DR155" s="94"/>
      <c r="DS155" s="94"/>
      <c r="DT155" s="94"/>
      <c r="DU155" s="94"/>
      <c r="DV155" s="94"/>
      <c r="DW155" s="94"/>
      <c r="DX155" s="94"/>
      <c r="DY155" s="94"/>
      <c r="DZ155" s="94"/>
      <c r="EA155" s="94"/>
      <c r="EB155" s="94"/>
      <c r="EC155" s="94"/>
      <c r="ED155" s="94"/>
      <c r="EE155" s="94"/>
      <c r="EF155" s="94"/>
      <c r="EG155" s="94"/>
      <c r="EH155" s="94"/>
      <c r="EI155" s="94"/>
      <c r="EJ155" s="94"/>
      <c r="EK155" s="94"/>
      <c r="EL155" s="94"/>
      <c r="EM155" s="94"/>
      <c r="EN155" s="94"/>
      <c r="EO155" s="94"/>
      <c r="EP155" s="94"/>
      <c r="EQ155" s="94"/>
      <c r="ER155" s="94"/>
      <c r="ES155" s="94"/>
      <c r="ET155" s="94"/>
      <c r="EU155" s="94"/>
      <c r="EV155" s="94"/>
      <c r="EW155" s="94"/>
      <c r="EX155" s="94"/>
      <c r="EY155" s="94"/>
      <c r="EZ155" s="94"/>
      <c r="FA155" s="94"/>
      <c r="FB155" s="94"/>
      <c r="FC155" s="94"/>
      <c r="FD155" s="94"/>
      <c r="FE155" s="94"/>
      <c r="FF155" s="94"/>
      <c r="FG155" s="94"/>
      <c r="FH155" s="94"/>
      <c r="FI155" s="94"/>
      <c r="FJ155" s="94"/>
      <c r="FK155" s="94"/>
      <c r="FL155" s="94"/>
      <c r="FM155" s="94"/>
      <c r="FN155" s="94"/>
      <c r="FO155" s="94"/>
      <c r="FP155" s="94"/>
      <c r="FQ155" s="114"/>
      <c r="FR155" s="114"/>
      <c r="FS155" s="114"/>
      <c r="FT155" s="114"/>
      <c r="FU155" s="114"/>
      <c r="FV155" s="114"/>
      <c r="FW155" s="114"/>
      <c r="FX155" s="114"/>
      <c r="GB155" s="16"/>
      <c r="GC155" s="28"/>
      <c r="GE155" s="13"/>
      <c r="GF155" s="13"/>
      <c r="GG155" s="13"/>
      <c r="GI155" s="30"/>
      <c r="GJ155" s="30"/>
      <c r="GK155" s="30"/>
      <c r="IC155" s="27"/>
      <c r="ID155" s="10"/>
      <c r="IE155" s="11"/>
      <c r="IF155" s="10"/>
      <c r="IG155" s="11"/>
      <c r="IH155" s="11"/>
      <c r="II155" s="11"/>
      <c r="IJ155" s="27"/>
      <c r="IK155" s="10"/>
      <c r="IL155" s="11"/>
      <c r="IM155" s="20"/>
      <c r="IN155" s="21"/>
      <c r="IO155" s="10"/>
      <c r="IP155" s="21"/>
      <c r="IQ155" s="27"/>
      <c r="IR155" s="18"/>
      <c r="IS155" s="11"/>
      <c r="IT155" s="21"/>
      <c r="IU155" s="21"/>
      <c r="IV155" s="21"/>
      <c r="IW155" s="21"/>
      <c r="IX155" s="27"/>
      <c r="IY155" s="11"/>
      <c r="IZ155" s="23"/>
      <c r="JA155" s="23"/>
      <c r="JB155" s="23"/>
      <c r="JC155" s="23"/>
      <c r="JD155" s="23"/>
      <c r="JE155" s="23"/>
      <c r="JF155" s="23"/>
      <c r="KX155" s="10"/>
    </row>
    <row r="156" spans="1:318" ht="13.8" x14ac:dyDescent="0.3">
      <c r="A156" s="14"/>
      <c r="B156" s="74"/>
      <c r="C156" s="73"/>
      <c r="D156" s="75"/>
      <c r="E156" s="75"/>
      <c r="F156" s="76"/>
      <c r="G156" s="73"/>
      <c r="H156" s="75"/>
      <c r="I156" s="75"/>
      <c r="J156" s="75"/>
      <c r="K156" s="14"/>
      <c r="L156" s="5"/>
      <c r="M156" s="5"/>
      <c r="N156" s="5"/>
      <c r="O156" s="5"/>
      <c r="P156" s="5"/>
      <c r="Q156" s="5"/>
      <c r="R156" s="5"/>
      <c r="S156" s="5"/>
      <c r="T156" s="5"/>
      <c r="X156" s="117"/>
      <c r="Y156" s="117"/>
      <c r="Z156" s="39"/>
      <c r="AA156" s="39"/>
      <c r="AB156" s="39"/>
      <c r="AC156" s="98"/>
      <c r="AD156" s="41"/>
      <c r="AE156" s="41"/>
      <c r="AF156" s="40"/>
      <c r="AG156" s="39"/>
      <c r="AH156" s="39"/>
      <c r="AI156" s="98"/>
      <c r="AJ156" s="41"/>
      <c r="AK156" s="41"/>
      <c r="AL156" s="41"/>
      <c r="AM156" s="39"/>
      <c r="AN156" s="39"/>
      <c r="AO156" s="39"/>
      <c r="AP156" s="41"/>
      <c r="AQ156" s="41"/>
      <c r="AR156" s="4"/>
      <c r="AS156" s="10"/>
      <c r="AT156" s="13"/>
      <c r="AU156" s="17"/>
      <c r="AV156" s="11"/>
      <c r="AW156" s="10"/>
      <c r="AX156" s="10"/>
      <c r="AY156" s="10"/>
      <c r="AZ156" s="10"/>
      <c r="BA156" s="10"/>
      <c r="BB156" s="10"/>
      <c r="BC156" s="10"/>
      <c r="BD156" s="10"/>
      <c r="BE156" s="10"/>
      <c r="BF156" s="10"/>
      <c r="BG156" s="10"/>
      <c r="BH156" s="10"/>
      <c r="BI156" s="120"/>
      <c r="BJ156" s="120"/>
      <c r="BK156" s="120"/>
      <c r="BL156" s="120"/>
      <c r="BM156" s="120"/>
      <c r="BN156" s="120"/>
      <c r="BO156" s="120"/>
      <c r="BP156" s="120"/>
      <c r="BQ156" s="120"/>
      <c r="BR156" s="120"/>
      <c r="BS156" s="120"/>
      <c r="BT156" s="120"/>
      <c r="BU156" s="120"/>
      <c r="BV156" s="120"/>
      <c r="BW156" s="120"/>
      <c r="BX156" s="120"/>
      <c r="BY156" s="120"/>
      <c r="BZ156" s="120"/>
      <c r="CA156" s="120"/>
      <c r="CB156" s="120"/>
      <c r="CC156" s="120"/>
      <c r="CD156" s="120"/>
      <c r="CE156" s="120"/>
      <c r="CF156" s="120"/>
      <c r="CG156" s="120"/>
      <c r="CH156" s="120"/>
      <c r="CI156" s="120"/>
      <c r="CJ156" s="120"/>
      <c r="CK156" s="120"/>
      <c r="CL156" s="120"/>
      <c r="CM156" s="120"/>
      <c r="CN156" s="120"/>
      <c r="CO156" s="94"/>
      <c r="CP156" s="94"/>
      <c r="CQ156" s="94"/>
      <c r="CR156" s="94"/>
      <c r="CS156" s="94"/>
      <c r="CT156" s="94"/>
      <c r="CU156" s="94"/>
      <c r="CV156" s="94"/>
      <c r="CW156" s="94"/>
      <c r="CX156" s="94"/>
      <c r="CY156" s="94"/>
      <c r="CZ156" s="94"/>
      <c r="DA156" s="94"/>
      <c r="DB156" s="94"/>
      <c r="DC156" s="94"/>
      <c r="DD156" s="94"/>
      <c r="DE156" s="11"/>
      <c r="DF156" s="11"/>
      <c r="DG156" s="11"/>
      <c r="DH156" s="11"/>
      <c r="DI156" s="11"/>
      <c r="DJ156" s="11"/>
      <c r="DK156" s="11"/>
      <c r="DL156" s="11"/>
      <c r="DM156" s="94"/>
      <c r="DN156" s="94"/>
      <c r="DO156" s="94"/>
      <c r="DP156" s="94"/>
      <c r="DQ156" s="94"/>
      <c r="DR156" s="94"/>
      <c r="DS156" s="94"/>
      <c r="DT156" s="94"/>
      <c r="DU156" s="94"/>
      <c r="DV156" s="94"/>
      <c r="DW156" s="94"/>
      <c r="DX156" s="94"/>
      <c r="DY156" s="94"/>
      <c r="DZ156" s="94"/>
      <c r="EA156" s="94"/>
      <c r="EB156" s="94"/>
      <c r="EC156" s="94"/>
      <c r="ED156" s="94"/>
      <c r="EE156" s="94"/>
      <c r="EF156" s="94"/>
      <c r="EG156" s="94"/>
      <c r="EH156" s="94"/>
      <c r="EI156" s="94"/>
      <c r="EJ156" s="94"/>
      <c r="EK156" s="94"/>
      <c r="EL156" s="94"/>
      <c r="EM156" s="94"/>
      <c r="EN156" s="94"/>
      <c r="EO156" s="94"/>
      <c r="EP156" s="94"/>
      <c r="EQ156" s="94"/>
      <c r="ER156" s="94"/>
      <c r="ES156" s="94"/>
      <c r="ET156" s="94"/>
      <c r="EU156" s="94"/>
      <c r="EV156" s="94"/>
      <c r="EW156" s="94"/>
      <c r="EX156" s="94"/>
      <c r="EY156" s="94"/>
      <c r="EZ156" s="94"/>
      <c r="FA156" s="94"/>
      <c r="FB156" s="94"/>
      <c r="FC156" s="94"/>
      <c r="FD156" s="94"/>
      <c r="FE156" s="94"/>
      <c r="FF156" s="94"/>
      <c r="FG156" s="94"/>
      <c r="FH156" s="94"/>
      <c r="FI156" s="94"/>
      <c r="FJ156" s="94"/>
      <c r="FK156" s="94"/>
      <c r="FL156" s="94"/>
      <c r="FM156" s="94"/>
      <c r="FN156" s="94"/>
      <c r="FO156" s="94"/>
      <c r="FP156" s="94"/>
      <c r="FQ156" s="114"/>
      <c r="FR156" s="114"/>
      <c r="FS156" s="114"/>
      <c r="FT156" s="114"/>
      <c r="FU156" s="114"/>
      <c r="FV156" s="114"/>
      <c r="FW156" s="114"/>
      <c r="FX156" s="114"/>
      <c r="GB156" s="16"/>
      <c r="GC156" s="28"/>
      <c r="GE156" s="13"/>
      <c r="GF156" s="13"/>
      <c r="GG156" s="13"/>
      <c r="GI156" s="30"/>
      <c r="GJ156" s="30"/>
      <c r="GK156" s="30"/>
      <c r="IC156" s="27"/>
      <c r="ID156" s="11"/>
      <c r="IE156" s="11"/>
      <c r="IF156" s="11"/>
      <c r="IG156" s="11"/>
      <c r="IH156" s="11"/>
      <c r="II156" s="11"/>
      <c r="IJ156" s="27"/>
      <c r="IK156" s="18"/>
      <c r="IL156" s="11"/>
      <c r="IM156" s="10"/>
      <c r="IN156" s="21"/>
      <c r="IO156" s="11"/>
      <c r="IP156" s="21"/>
      <c r="IQ156" s="27"/>
      <c r="IR156" s="18"/>
      <c r="IS156" s="11"/>
      <c r="IT156" s="18"/>
      <c r="IU156" s="21"/>
      <c r="IV156" s="18"/>
      <c r="IW156" s="21"/>
      <c r="IY156" s="11"/>
      <c r="IZ156" s="23"/>
      <c r="JA156" s="23"/>
      <c r="JB156" s="23"/>
      <c r="JC156" s="23"/>
      <c r="JD156" s="23"/>
      <c r="JE156" s="23"/>
      <c r="JF156" s="23"/>
      <c r="KX156" s="10"/>
    </row>
    <row r="157" spans="1:318" ht="13.8" x14ac:dyDescent="0.3">
      <c r="A157" s="14"/>
      <c r="B157" s="75"/>
      <c r="C157" s="75"/>
      <c r="D157" s="75"/>
      <c r="E157" s="75"/>
      <c r="F157" s="77"/>
      <c r="G157" s="75"/>
      <c r="H157" s="75"/>
      <c r="I157" s="75"/>
      <c r="J157" s="75"/>
      <c r="K157" s="14"/>
      <c r="L157" s="5"/>
      <c r="M157" s="5"/>
      <c r="N157" s="5"/>
      <c r="O157" s="5"/>
      <c r="P157" s="5"/>
      <c r="Q157" s="5"/>
      <c r="R157" s="5"/>
      <c r="S157" s="5"/>
      <c r="T157" s="5"/>
      <c r="X157" s="117"/>
      <c r="Y157" s="117"/>
      <c r="Z157" s="39"/>
      <c r="AA157" s="39"/>
      <c r="AB157" s="39"/>
      <c r="AC157" s="98"/>
      <c r="AD157" s="41"/>
      <c r="AE157" s="41"/>
      <c r="AF157" s="40"/>
      <c r="AG157" s="39"/>
      <c r="AH157" s="39"/>
      <c r="AI157" s="98"/>
      <c r="AJ157" s="41"/>
      <c r="AK157" s="41"/>
      <c r="AL157" s="41"/>
      <c r="AM157" s="39"/>
      <c r="AN157" s="39"/>
      <c r="AO157" s="39"/>
      <c r="AP157" s="41"/>
      <c r="AQ157" s="41"/>
      <c r="AR157" s="4"/>
      <c r="AS157" s="10"/>
      <c r="AT157" s="13"/>
      <c r="AU157" s="17"/>
      <c r="AV157" s="11"/>
      <c r="AW157" s="10"/>
      <c r="AX157" s="10"/>
      <c r="AY157" s="10"/>
      <c r="AZ157" s="10"/>
      <c r="BA157" s="10"/>
      <c r="BB157" s="10"/>
      <c r="BC157" s="10"/>
      <c r="BD157" s="10"/>
      <c r="BE157" s="10"/>
      <c r="BF157" s="10"/>
      <c r="BG157" s="10"/>
      <c r="BH157" s="10"/>
      <c r="BI157" s="120"/>
      <c r="BJ157" s="120"/>
      <c r="BK157" s="120"/>
      <c r="BL157" s="120"/>
      <c r="BM157" s="120"/>
      <c r="BN157" s="120"/>
      <c r="BO157" s="120"/>
      <c r="BP157" s="120"/>
      <c r="BQ157" s="120"/>
      <c r="BR157" s="120"/>
      <c r="BS157" s="120"/>
      <c r="BT157" s="120"/>
      <c r="BU157" s="120"/>
      <c r="BV157" s="120"/>
      <c r="BW157" s="120"/>
      <c r="BX157" s="120"/>
      <c r="BY157" s="120"/>
      <c r="BZ157" s="120"/>
      <c r="CA157" s="120"/>
      <c r="CB157" s="120"/>
      <c r="CC157" s="120"/>
      <c r="CD157" s="120"/>
      <c r="CE157" s="120"/>
      <c r="CF157" s="120"/>
      <c r="CG157" s="120"/>
      <c r="CH157" s="120"/>
      <c r="CI157" s="120"/>
      <c r="CJ157" s="120"/>
      <c r="CK157" s="120"/>
      <c r="CL157" s="120"/>
      <c r="CM157" s="120"/>
      <c r="CN157" s="120"/>
      <c r="CO157" s="94"/>
      <c r="CP157" s="94"/>
      <c r="CQ157" s="94"/>
      <c r="CR157" s="94"/>
      <c r="CS157" s="94"/>
      <c r="CT157" s="94"/>
      <c r="CU157" s="94"/>
      <c r="CV157" s="94"/>
      <c r="CW157" s="94"/>
      <c r="CX157" s="94"/>
      <c r="CY157" s="94"/>
      <c r="CZ157" s="94"/>
      <c r="DA157" s="94"/>
      <c r="DB157" s="94"/>
      <c r="DC157" s="94"/>
      <c r="DD157" s="94"/>
      <c r="DE157" s="11"/>
      <c r="DF157" s="11"/>
      <c r="DG157" s="11"/>
      <c r="DH157" s="11"/>
      <c r="DI157" s="11"/>
      <c r="DJ157" s="11"/>
      <c r="DK157" s="11"/>
      <c r="DL157" s="11"/>
      <c r="DM157" s="94"/>
      <c r="DN157" s="94"/>
      <c r="DO157" s="94"/>
      <c r="DP157" s="94"/>
      <c r="DQ157" s="94"/>
      <c r="DR157" s="94"/>
      <c r="DS157" s="94"/>
      <c r="DT157" s="94"/>
      <c r="DU157" s="94"/>
      <c r="DV157" s="94"/>
      <c r="DW157" s="94"/>
      <c r="DX157" s="94"/>
      <c r="DY157" s="94"/>
      <c r="DZ157" s="94"/>
      <c r="EA157" s="94"/>
      <c r="EB157" s="94"/>
      <c r="EC157" s="94"/>
      <c r="ED157" s="94"/>
      <c r="EE157" s="94"/>
      <c r="EF157" s="94"/>
      <c r="EG157" s="94"/>
      <c r="EH157" s="94"/>
      <c r="EI157" s="94"/>
      <c r="EJ157" s="94"/>
      <c r="EK157" s="94"/>
      <c r="EL157" s="94"/>
      <c r="EM157" s="94"/>
      <c r="EN157" s="94"/>
      <c r="EO157" s="94"/>
      <c r="EP157" s="94"/>
      <c r="EQ157" s="94"/>
      <c r="ER157" s="94"/>
      <c r="ES157" s="94"/>
      <c r="ET157" s="94"/>
      <c r="EU157" s="94"/>
      <c r="EV157" s="94"/>
      <c r="EW157" s="94"/>
      <c r="EX157" s="94"/>
      <c r="EY157" s="94"/>
      <c r="EZ157" s="94"/>
      <c r="FA157" s="94"/>
      <c r="FB157" s="94"/>
      <c r="FC157" s="94"/>
      <c r="FD157" s="94"/>
      <c r="FE157" s="94"/>
      <c r="FF157" s="94"/>
      <c r="FG157" s="94"/>
      <c r="FH157" s="94"/>
      <c r="FI157" s="94"/>
      <c r="FJ157" s="94"/>
      <c r="FK157" s="94"/>
      <c r="FL157" s="94"/>
      <c r="FM157" s="94"/>
      <c r="FN157" s="94"/>
      <c r="FO157" s="94"/>
      <c r="FP157" s="94"/>
      <c r="FQ157" s="114"/>
      <c r="FR157" s="114"/>
      <c r="FS157" s="114"/>
      <c r="FT157" s="114"/>
      <c r="FU157" s="114"/>
      <c r="FV157" s="114"/>
      <c r="FW157" s="114"/>
      <c r="FX157" s="114"/>
      <c r="GB157" s="16"/>
      <c r="GC157" s="28"/>
      <c r="GE157" s="13"/>
      <c r="GF157" s="13"/>
      <c r="GG157" s="13"/>
      <c r="GI157" s="30"/>
      <c r="GJ157" s="30"/>
      <c r="GK157" s="30"/>
      <c r="IC157" s="27"/>
      <c r="ID157" s="11"/>
      <c r="IE157" s="11"/>
      <c r="IF157" s="11"/>
      <c r="IG157" s="11"/>
      <c r="IH157" s="11"/>
      <c r="II157" s="11"/>
      <c r="IJ157" s="27"/>
      <c r="IK157" s="18"/>
      <c r="IL157" s="11"/>
      <c r="IM157" s="10"/>
      <c r="IN157" s="21"/>
      <c r="IO157" s="11"/>
      <c r="IP157" s="21"/>
      <c r="IQ157" s="27"/>
      <c r="IR157" s="18"/>
      <c r="IS157" s="11"/>
      <c r="IT157" s="18"/>
      <c r="IU157" s="21"/>
      <c r="IV157" s="18"/>
      <c r="IW157" s="21"/>
      <c r="IY157" s="11"/>
      <c r="IZ157" s="23"/>
      <c r="JA157" s="23"/>
      <c r="JB157" s="23"/>
      <c r="JC157" s="23"/>
      <c r="JD157" s="23"/>
      <c r="JE157" s="23"/>
      <c r="JF157" s="23"/>
      <c r="KX157" s="10"/>
    </row>
    <row r="158" spans="1:318" x14ac:dyDescent="0.3">
      <c r="X158" s="117"/>
      <c r="Y158" s="117"/>
      <c r="Z158" s="39"/>
      <c r="AA158" s="39"/>
      <c r="AB158" s="39"/>
      <c r="AC158" s="98"/>
      <c r="AD158" s="41"/>
      <c r="AE158" s="41"/>
      <c r="AF158" s="40"/>
      <c r="AG158" s="39"/>
      <c r="AH158" s="39"/>
      <c r="AI158" s="98"/>
      <c r="AJ158" s="41"/>
      <c r="AK158" s="41"/>
      <c r="AL158" s="41"/>
      <c r="AM158" s="39"/>
      <c r="AN158" s="39"/>
      <c r="AO158" s="39"/>
      <c r="AP158" s="41"/>
      <c r="AQ158" s="41"/>
      <c r="AR158" s="4"/>
      <c r="AS158" s="10"/>
      <c r="AT158" s="13"/>
      <c r="AU158" s="17"/>
      <c r="AV158" s="11"/>
      <c r="AW158" s="10"/>
      <c r="AX158" s="10"/>
      <c r="AY158" s="10"/>
      <c r="AZ158" s="10"/>
      <c r="BA158" s="10"/>
      <c r="BB158" s="10"/>
      <c r="BC158" s="10"/>
      <c r="BD158" s="10"/>
      <c r="BE158" s="10"/>
      <c r="BF158" s="10"/>
      <c r="BG158" s="10"/>
      <c r="BH158" s="10"/>
      <c r="BI158" s="120"/>
      <c r="BJ158" s="120"/>
      <c r="BK158" s="120"/>
      <c r="BL158" s="120"/>
      <c r="BM158" s="120"/>
      <c r="BN158" s="120"/>
      <c r="BO158" s="120"/>
      <c r="BP158" s="120"/>
      <c r="BQ158" s="120"/>
      <c r="BR158" s="120"/>
      <c r="BS158" s="120"/>
      <c r="BT158" s="120"/>
      <c r="BU158" s="120"/>
      <c r="BV158" s="120"/>
      <c r="BW158" s="120"/>
      <c r="BX158" s="120"/>
      <c r="BY158" s="120"/>
      <c r="BZ158" s="120"/>
      <c r="CA158" s="120"/>
      <c r="CB158" s="120"/>
      <c r="CC158" s="120"/>
      <c r="CD158" s="120"/>
      <c r="CE158" s="120"/>
      <c r="CF158" s="120"/>
      <c r="CG158" s="120"/>
      <c r="CH158" s="120"/>
      <c r="CI158" s="120"/>
      <c r="CJ158" s="120"/>
      <c r="CK158" s="120"/>
      <c r="CL158" s="120"/>
      <c r="CM158" s="120"/>
      <c r="CN158" s="120"/>
      <c r="CO158" s="94"/>
      <c r="CP158" s="94"/>
      <c r="CQ158" s="94"/>
      <c r="CR158" s="94"/>
      <c r="CS158" s="94"/>
      <c r="CT158" s="94"/>
      <c r="CU158" s="94"/>
      <c r="CV158" s="94"/>
      <c r="CW158" s="94"/>
      <c r="CX158" s="94"/>
      <c r="CY158" s="94"/>
      <c r="CZ158" s="94"/>
      <c r="DA158" s="94"/>
      <c r="DB158" s="94"/>
      <c r="DC158" s="94"/>
      <c r="DD158" s="94"/>
      <c r="DE158" s="11"/>
      <c r="DF158" s="11"/>
      <c r="DG158" s="11"/>
      <c r="DH158" s="11"/>
      <c r="DI158" s="11"/>
      <c r="DJ158" s="11"/>
      <c r="DK158" s="11"/>
      <c r="DL158" s="11"/>
      <c r="DM158" s="94"/>
      <c r="DN158" s="94"/>
      <c r="DO158" s="94"/>
      <c r="DP158" s="94"/>
      <c r="DQ158" s="94"/>
      <c r="DR158" s="94"/>
      <c r="DS158" s="94"/>
      <c r="DT158" s="94"/>
      <c r="DU158" s="94"/>
      <c r="DV158" s="94"/>
      <c r="DW158" s="94"/>
      <c r="DX158" s="94"/>
      <c r="DY158" s="94"/>
      <c r="DZ158" s="94"/>
      <c r="EA158" s="94"/>
      <c r="EB158" s="94"/>
      <c r="EC158" s="94"/>
      <c r="ED158" s="94"/>
      <c r="EE158" s="94"/>
      <c r="EF158" s="94"/>
      <c r="EG158" s="94"/>
      <c r="EH158" s="94"/>
      <c r="EI158" s="94"/>
      <c r="EJ158" s="94"/>
      <c r="EK158" s="94"/>
      <c r="EL158" s="94"/>
      <c r="EM158" s="94"/>
      <c r="EN158" s="94"/>
      <c r="EO158" s="94"/>
      <c r="EP158" s="94"/>
      <c r="EQ158" s="94"/>
      <c r="ER158" s="94"/>
      <c r="ES158" s="94"/>
      <c r="ET158" s="94"/>
      <c r="EU158" s="94"/>
      <c r="EV158" s="94"/>
      <c r="EW158" s="94"/>
      <c r="EX158" s="94"/>
      <c r="EY158" s="94"/>
      <c r="EZ158" s="94"/>
      <c r="FA158" s="94"/>
      <c r="FB158" s="94"/>
      <c r="FC158" s="94"/>
      <c r="FD158" s="94"/>
      <c r="FE158" s="94"/>
      <c r="FF158" s="94"/>
      <c r="FG158" s="94"/>
      <c r="FH158" s="94"/>
      <c r="FI158" s="94"/>
      <c r="FJ158" s="94"/>
      <c r="FK158" s="94"/>
      <c r="FL158" s="94"/>
      <c r="FM158" s="94"/>
      <c r="FN158" s="94"/>
      <c r="FO158" s="94"/>
      <c r="FP158" s="94"/>
      <c r="FQ158" s="114"/>
      <c r="FR158" s="114"/>
      <c r="FS158" s="114"/>
      <c r="FT158" s="114"/>
      <c r="FU158" s="114"/>
      <c r="FV158" s="114"/>
      <c r="FW158" s="114"/>
      <c r="FX158" s="114"/>
      <c r="GC158" s="34"/>
      <c r="GI158" s="30"/>
      <c r="GJ158" s="30"/>
      <c r="GK158" s="30"/>
    </row>
    <row r="159" spans="1:318" x14ac:dyDescent="0.3">
      <c r="X159" s="117"/>
      <c r="Y159" s="117"/>
      <c r="Z159" s="39"/>
      <c r="AA159" s="39"/>
      <c r="AB159" s="39"/>
      <c r="AC159" s="98"/>
      <c r="AD159" s="41"/>
      <c r="AE159" s="41"/>
      <c r="AF159" s="40"/>
      <c r="AG159" s="39"/>
      <c r="AH159" s="39"/>
      <c r="AI159" s="98"/>
      <c r="AJ159" s="41"/>
      <c r="AK159" s="41"/>
      <c r="AL159" s="41"/>
      <c r="AM159" s="39"/>
      <c r="AN159" s="39"/>
      <c r="AO159" s="39"/>
      <c r="AP159" s="41"/>
      <c r="AQ159" s="41"/>
      <c r="AR159" s="4"/>
      <c r="AS159" s="10"/>
      <c r="AT159" s="13"/>
      <c r="AU159" s="17"/>
      <c r="AV159" s="11"/>
      <c r="AW159" s="10"/>
      <c r="AX159" s="10"/>
      <c r="AY159" s="10"/>
      <c r="AZ159" s="10"/>
      <c r="BA159" s="10"/>
      <c r="BB159" s="10"/>
      <c r="BC159" s="10"/>
      <c r="BD159" s="10"/>
      <c r="BE159" s="10"/>
      <c r="BF159" s="10"/>
      <c r="BG159" s="10"/>
      <c r="BH159" s="10"/>
      <c r="BI159" s="120"/>
      <c r="BJ159" s="120"/>
      <c r="BK159" s="120"/>
      <c r="BL159" s="120"/>
      <c r="BM159" s="120"/>
      <c r="BN159" s="120"/>
      <c r="BO159" s="120"/>
      <c r="BP159" s="120"/>
      <c r="BQ159" s="120"/>
      <c r="BR159" s="120"/>
      <c r="BS159" s="120"/>
      <c r="BT159" s="120"/>
      <c r="BU159" s="120"/>
      <c r="BV159" s="120"/>
      <c r="BW159" s="120"/>
      <c r="BX159" s="120"/>
      <c r="BY159" s="120"/>
      <c r="BZ159" s="120"/>
      <c r="CA159" s="120"/>
      <c r="CB159" s="120"/>
      <c r="CC159" s="120"/>
      <c r="CD159" s="120"/>
      <c r="CE159" s="120"/>
      <c r="CF159" s="120"/>
      <c r="CG159" s="120"/>
      <c r="CH159" s="120"/>
      <c r="CI159" s="120"/>
      <c r="CJ159" s="120"/>
      <c r="CK159" s="120"/>
      <c r="CL159" s="120"/>
      <c r="CM159" s="120"/>
      <c r="CN159" s="120"/>
      <c r="CO159" s="94"/>
      <c r="CP159" s="94"/>
      <c r="CQ159" s="94"/>
      <c r="CR159" s="94"/>
      <c r="CS159" s="94"/>
      <c r="CT159" s="94"/>
      <c r="CU159" s="94"/>
      <c r="CV159" s="94"/>
      <c r="CW159" s="94"/>
      <c r="CX159" s="94"/>
      <c r="CY159" s="94"/>
      <c r="CZ159" s="94"/>
      <c r="DA159" s="94"/>
      <c r="DB159" s="94"/>
      <c r="DC159" s="94"/>
      <c r="DD159" s="94"/>
      <c r="DE159" s="11"/>
      <c r="DF159" s="11"/>
      <c r="DG159" s="11"/>
      <c r="DH159" s="11"/>
      <c r="DI159" s="11"/>
      <c r="DJ159" s="11"/>
      <c r="DK159" s="11"/>
      <c r="DL159" s="11"/>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114"/>
      <c r="FR159" s="114"/>
      <c r="FS159" s="114"/>
      <c r="FT159" s="114"/>
      <c r="FU159" s="114"/>
      <c r="FV159" s="114"/>
      <c r="FW159" s="114"/>
      <c r="FX159" s="114"/>
      <c r="GC159" s="34"/>
      <c r="GI159" s="30"/>
      <c r="GJ159" s="30"/>
      <c r="GK159" s="30"/>
    </row>
    <row r="160" spans="1:318" x14ac:dyDescent="0.3">
      <c r="X160" s="117"/>
      <c r="Y160" s="117"/>
      <c r="Z160" s="39"/>
      <c r="AA160" s="39"/>
      <c r="AB160" s="39"/>
      <c r="AC160" s="98"/>
      <c r="AD160" s="41"/>
      <c r="AE160" s="41"/>
      <c r="AF160" s="40"/>
      <c r="AG160" s="39"/>
      <c r="AH160" s="39"/>
      <c r="AI160" s="98"/>
      <c r="AJ160" s="41"/>
      <c r="AK160" s="41"/>
      <c r="AL160" s="41"/>
      <c r="AM160" s="39"/>
      <c r="AN160" s="39"/>
      <c r="AO160" s="39"/>
      <c r="AP160" s="41"/>
      <c r="AQ160" s="41"/>
      <c r="AR160" s="4"/>
      <c r="AS160" s="10"/>
      <c r="AT160" s="13"/>
      <c r="AU160" s="17"/>
      <c r="AV160" s="11"/>
      <c r="AW160" s="10"/>
      <c r="AX160" s="10"/>
      <c r="AY160" s="10"/>
      <c r="AZ160" s="10"/>
      <c r="BA160" s="10"/>
      <c r="BB160" s="10"/>
      <c r="BC160" s="10"/>
      <c r="BD160" s="10"/>
      <c r="BE160" s="10"/>
      <c r="BF160" s="10"/>
      <c r="BG160" s="10"/>
      <c r="BH160" s="10"/>
      <c r="BI160" s="120"/>
      <c r="BJ160" s="120"/>
      <c r="BK160" s="120"/>
      <c r="BL160" s="120"/>
      <c r="BM160" s="120"/>
      <c r="BN160" s="120"/>
      <c r="BO160" s="120"/>
      <c r="BP160" s="120"/>
      <c r="BQ160" s="120"/>
      <c r="BR160" s="120"/>
      <c r="BS160" s="120"/>
      <c r="BT160" s="120"/>
      <c r="BU160" s="120"/>
      <c r="BV160" s="120"/>
      <c r="BW160" s="120"/>
      <c r="BX160" s="120"/>
      <c r="BY160" s="120"/>
      <c r="BZ160" s="120"/>
      <c r="CA160" s="120"/>
      <c r="CB160" s="120"/>
      <c r="CC160" s="120"/>
      <c r="CD160" s="120"/>
      <c r="CE160" s="120"/>
      <c r="CF160" s="120"/>
      <c r="CG160" s="120"/>
      <c r="CH160" s="120"/>
      <c r="CI160" s="120"/>
      <c r="CJ160" s="120"/>
      <c r="CK160" s="120"/>
      <c r="CL160" s="120"/>
      <c r="CM160" s="120"/>
      <c r="CN160" s="120"/>
      <c r="CO160" s="94"/>
      <c r="CP160" s="94"/>
      <c r="CQ160" s="94"/>
      <c r="CR160" s="94"/>
      <c r="CS160" s="94"/>
      <c r="CT160" s="94"/>
      <c r="CU160" s="94"/>
      <c r="CV160" s="94"/>
      <c r="CW160" s="94"/>
      <c r="CX160" s="94"/>
      <c r="CY160" s="94"/>
      <c r="CZ160" s="94"/>
      <c r="DA160" s="94"/>
      <c r="DB160" s="94"/>
      <c r="DC160" s="94"/>
      <c r="DD160" s="94"/>
      <c r="DE160" s="11"/>
      <c r="DF160" s="11"/>
      <c r="DG160" s="11"/>
      <c r="DH160" s="11"/>
      <c r="DI160" s="11"/>
      <c r="DJ160" s="11"/>
      <c r="DK160" s="11"/>
      <c r="DL160" s="11"/>
      <c r="DM160" s="94"/>
      <c r="DN160" s="94"/>
      <c r="DO160" s="94"/>
      <c r="DP160" s="94"/>
      <c r="DQ160" s="94"/>
      <c r="DR160" s="94"/>
      <c r="DS160" s="94"/>
      <c r="DT160" s="94"/>
      <c r="DU160" s="94"/>
      <c r="DV160" s="94"/>
      <c r="DW160" s="94"/>
      <c r="DX160" s="94"/>
      <c r="DY160" s="94"/>
      <c r="DZ160" s="94"/>
      <c r="EA160" s="94"/>
      <c r="EB160" s="94"/>
      <c r="EC160" s="94"/>
      <c r="ED160" s="94"/>
      <c r="EE160" s="94"/>
      <c r="EF160" s="94"/>
      <c r="EG160" s="94"/>
      <c r="EH160" s="94"/>
      <c r="EI160" s="94"/>
      <c r="EJ160" s="94"/>
      <c r="EK160" s="94"/>
      <c r="EL160" s="94"/>
      <c r="EM160" s="94"/>
      <c r="EN160" s="94"/>
      <c r="EO160" s="94"/>
      <c r="EP160" s="94"/>
      <c r="EQ160" s="94"/>
      <c r="ER160" s="94"/>
      <c r="ES160" s="94"/>
      <c r="ET160" s="94"/>
      <c r="EU160" s="94"/>
      <c r="EV160" s="94"/>
      <c r="EW160" s="94"/>
      <c r="EX160" s="94"/>
      <c r="EY160" s="94"/>
      <c r="EZ160" s="94"/>
      <c r="FA160" s="94"/>
      <c r="FB160" s="94"/>
      <c r="FC160" s="94"/>
      <c r="FD160" s="94"/>
      <c r="FE160" s="94"/>
      <c r="FF160" s="94"/>
      <c r="FG160" s="94"/>
      <c r="FH160" s="94"/>
      <c r="FI160" s="94"/>
      <c r="FJ160" s="94"/>
      <c r="FK160" s="94"/>
      <c r="FL160" s="94"/>
      <c r="FM160" s="94"/>
      <c r="FN160" s="94"/>
      <c r="FO160" s="94"/>
      <c r="FP160" s="94"/>
      <c r="FQ160" s="114"/>
      <c r="FR160" s="114"/>
      <c r="FS160" s="114"/>
      <c r="FT160" s="114"/>
      <c r="FU160" s="114"/>
      <c r="FV160" s="114"/>
      <c r="FW160" s="114"/>
      <c r="FX160" s="114"/>
      <c r="GC160" s="34"/>
      <c r="GI160" s="30"/>
      <c r="GJ160" s="30"/>
      <c r="GK160" s="30"/>
    </row>
    <row r="161" spans="24:193" x14ac:dyDescent="0.3">
      <c r="X161" s="117"/>
      <c r="Y161" s="117"/>
      <c r="Z161" s="39"/>
      <c r="AA161" s="39"/>
      <c r="AB161" s="39"/>
      <c r="AC161" s="98"/>
      <c r="AD161" s="41"/>
      <c r="AE161" s="41"/>
      <c r="AF161" s="40"/>
      <c r="AG161" s="39"/>
      <c r="AH161" s="39"/>
      <c r="AI161" s="98"/>
      <c r="AJ161" s="41"/>
      <c r="AK161" s="41"/>
      <c r="AL161" s="41"/>
      <c r="AM161" s="39"/>
      <c r="AN161" s="39"/>
      <c r="AO161" s="39"/>
      <c r="AP161" s="41"/>
      <c r="AQ161" s="41"/>
      <c r="AR161" s="4"/>
      <c r="AS161" s="10"/>
      <c r="AT161" s="13"/>
      <c r="AU161" s="17"/>
      <c r="AV161" s="11"/>
      <c r="AW161" s="10"/>
      <c r="AX161" s="10"/>
      <c r="AY161" s="10"/>
      <c r="AZ161" s="10"/>
      <c r="BA161" s="10"/>
      <c r="BB161" s="10"/>
      <c r="BC161" s="10"/>
      <c r="BD161" s="10"/>
      <c r="BE161" s="10"/>
      <c r="BF161" s="10"/>
      <c r="BG161" s="10"/>
      <c r="BH161" s="10"/>
      <c r="BI161" s="120"/>
      <c r="BJ161" s="120"/>
      <c r="BK161" s="120"/>
      <c r="BL161" s="120"/>
      <c r="BM161" s="120"/>
      <c r="BN161" s="120"/>
      <c r="BO161" s="120"/>
      <c r="BP161" s="120"/>
      <c r="BQ161" s="120"/>
      <c r="BR161" s="120"/>
      <c r="BS161" s="120"/>
      <c r="BT161" s="120"/>
      <c r="BU161" s="120"/>
      <c r="BV161" s="120"/>
      <c r="BW161" s="120"/>
      <c r="BX161" s="120"/>
      <c r="BY161" s="120"/>
      <c r="BZ161" s="120"/>
      <c r="CA161" s="120"/>
      <c r="CB161" s="120"/>
      <c r="CC161" s="120"/>
      <c r="CD161" s="120"/>
      <c r="CE161" s="120"/>
      <c r="CF161" s="120"/>
      <c r="CG161" s="120"/>
      <c r="CH161" s="120"/>
      <c r="CI161" s="120"/>
      <c r="CJ161" s="120"/>
      <c r="CK161" s="120"/>
      <c r="CL161" s="120"/>
      <c r="CM161" s="120"/>
      <c r="CN161" s="120"/>
      <c r="CO161" s="94"/>
      <c r="CP161" s="94"/>
      <c r="CQ161" s="94"/>
      <c r="CR161" s="94"/>
      <c r="CS161" s="94"/>
      <c r="CT161" s="94"/>
      <c r="CU161" s="94"/>
      <c r="CV161" s="94"/>
      <c r="CW161" s="94"/>
      <c r="CX161" s="94"/>
      <c r="CY161" s="94"/>
      <c r="CZ161" s="94"/>
      <c r="DA161" s="94"/>
      <c r="DB161" s="94"/>
      <c r="DC161" s="94"/>
      <c r="DD161" s="94"/>
      <c r="DE161" s="11"/>
      <c r="DF161" s="11"/>
      <c r="DG161" s="11"/>
      <c r="DH161" s="11"/>
      <c r="DI161" s="11"/>
      <c r="DJ161" s="11"/>
      <c r="DK161" s="11"/>
      <c r="DL161" s="11"/>
      <c r="DM161" s="94"/>
      <c r="DN161" s="94"/>
      <c r="DO161" s="94"/>
      <c r="DP161" s="94"/>
      <c r="DQ161" s="94"/>
      <c r="DR161" s="94"/>
      <c r="DS161" s="94"/>
      <c r="DT161" s="94"/>
      <c r="DU161" s="94"/>
      <c r="DV161" s="94"/>
      <c r="DW161" s="94"/>
      <c r="DX161" s="94"/>
      <c r="DY161" s="94"/>
      <c r="DZ161" s="94"/>
      <c r="EA161" s="94"/>
      <c r="EB161" s="94"/>
      <c r="EC161" s="94"/>
      <c r="ED161" s="94"/>
      <c r="EE161" s="94"/>
      <c r="EF161" s="94"/>
      <c r="EG161" s="94"/>
      <c r="EH161" s="94"/>
      <c r="EI161" s="94"/>
      <c r="EJ161" s="94"/>
      <c r="EK161" s="94"/>
      <c r="EL161" s="94"/>
      <c r="EM161" s="94"/>
      <c r="EN161" s="94"/>
      <c r="EO161" s="94"/>
      <c r="EP161" s="94"/>
      <c r="EQ161" s="94"/>
      <c r="ER161" s="94"/>
      <c r="ES161" s="94"/>
      <c r="ET161" s="94"/>
      <c r="EU161" s="94"/>
      <c r="EV161" s="94"/>
      <c r="EW161" s="94"/>
      <c r="EX161" s="94"/>
      <c r="EY161" s="94"/>
      <c r="EZ161" s="94"/>
      <c r="FA161" s="94"/>
      <c r="FB161" s="94"/>
      <c r="FC161" s="94"/>
      <c r="FD161" s="94"/>
      <c r="FE161" s="94"/>
      <c r="FF161" s="94"/>
      <c r="FG161" s="94"/>
      <c r="FH161" s="94"/>
      <c r="FI161" s="94"/>
      <c r="FJ161" s="94"/>
      <c r="FK161" s="94"/>
      <c r="FL161" s="94"/>
      <c r="FM161" s="94"/>
      <c r="FN161" s="94"/>
      <c r="FO161" s="94"/>
      <c r="FP161" s="94"/>
      <c r="FQ161" s="114"/>
      <c r="FR161" s="114"/>
      <c r="FS161" s="114"/>
      <c r="FT161" s="114"/>
      <c r="FU161" s="114"/>
      <c r="FV161" s="114"/>
      <c r="FW161" s="114"/>
      <c r="FX161" s="114"/>
      <c r="GC161" s="34"/>
      <c r="GI161" s="30"/>
      <c r="GJ161" s="30"/>
      <c r="GK161" s="30"/>
    </row>
    <row r="162" spans="24:193" x14ac:dyDescent="0.3">
      <c r="X162" s="117"/>
      <c r="Y162" s="117"/>
      <c r="Z162" s="39"/>
      <c r="AA162" s="39"/>
      <c r="AB162" s="39"/>
      <c r="AC162" s="98"/>
      <c r="AD162" s="41"/>
      <c r="AE162" s="41"/>
      <c r="AF162" s="40"/>
      <c r="AG162" s="39"/>
      <c r="AH162" s="39"/>
      <c r="AI162" s="98"/>
      <c r="AJ162" s="41"/>
      <c r="AK162" s="41"/>
      <c r="AL162" s="41"/>
      <c r="AM162" s="39"/>
      <c r="AN162" s="39"/>
      <c r="AO162" s="39"/>
      <c r="AP162" s="41"/>
      <c r="AQ162" s="41"/>
      <c r="AR162" s="4"/>
      <c r="AS162" s="10"/>
      <c r="AT162" s="13"/>
      <c r="AU162" s="17"/>
      <c r="AV162" s="11"/>
      <c r="AW162" s="10"/>
      <c r="AX162" s="10"/>
      <c r="AY162" s="10"/>
      <c r="AZ162" s="10"/>
      <c r="BA162" s="10"/>
      <c r="BB162" s="10"/>
      <c r="BC162" s="10"/>
      <c r="BD162" s="10"/>
      <c r="BE162" s="10"/>
      <c r="BF162" s="10"/>
      <c r="BG162" s="10"/>
      <c r="BH162" s="10"/>
      <c r="BI162" s="120"/>
      <c r="BJ162" s="120"/>
      <c r="BK162" s="120"/>
      <c r="BL162" s="120"/>
      <c r="BM162" s="120"/>
      <c r="BN162" s="120"/>
      <c r="BO162" s="120"/>
      <c r="BP162" s="120"/>
      <c r="BQ162" s="120"/>
      <c r="BR162" s="120"/>
      <c r="BS162" s="120"/>
      <c r="BT162" s="120"/>
      <c r="BU162" s="120"/>
      <c r="BV162" s="120"/>
      <c r="BW162" s="120"/>
      <c r="BX162" s="120"/>
      <c r="BY162" s="120"/>
      <c r="BZ162" s="120"/>
      <c r="CA162" s="120"/>
      <c r="CB162" s="120"/>
      <c r="CC162" s="120"/>
      <c r="CD162" s="120"/>
      <c r="CE162" s="120"/>
      <c r="CF162" s="120"/>
      <c r="CG162" s="120"/>
      <c r="CH162" s="120"/>
      <c r="CI162" s="120"/>
      <c r="CJ162" s="120"/>
      <c r="CK162" s="120"/>
      <c r="CL162" s="120"/>
      <c r="CM162" s="120"/>
      <c r="CN162" s="120"/>
      <c r="CO162" s="94"/>
      <c r="CP162" s="94"/>
      <c r="CQ162" s="94"/>
      <c r="CR162" s="94"/>
      <c r="CS162" s="94"/>
      <c r="CT162" s="94"/>
      <c r="CU162" s="94"/>
      <c r="CV162" s="94"/>
      <c r="CW162" s="94"/>
      <c r="CX162" s="94"/>
      <c r="CY162" s="94"/>
      <c r="CZ162" s="94"/>
      <c r="DA162" s="94"/>
      <c r="DB162" s="94"/>
      <c r="DC162" s="94"/>
      <c r="DD162" s="94"/>
      <c r="DE162" s="11"/>
      <c r="DF162" s="11"/>
      <c r="DG162" s="11"/>
      <c r="DH162" s="11"/>
      <c r="DI162" s="11"/>
      <c r="DJ162" s="11"/>
      <c r="DK162" s="11"/>
      <c r="DL162" s="11"/>
      <c r="DM162" s="94"/>
      <c r="DN162" s="94"/>
      <c r="DO162" s="94"/>
      <c r="DP162" s="94"/>
      <c r="DQ162" s="94"/>
      <c r="DR162" s="94"/>
      <c r="DS162" s="94"/>
      <c r="DT162" s="94"/>
      <c r="DU162" s="94"/>
      <c r="DV162" s="94"/>
      <c r="DW162" s="94"/>
      <c r="DX162" s="94"/>
      <c r="DY162" s="94"/>
      <c r="DZ162" s="94"/>
      <c r="EA162" s="94"/>
      <c r="EB162" s="94"/>
      <c r="EC162" s="94"/>
      <c r="ED162" s="94"/>
      <c r="EE162" s="94"/>
      <c r="EF162" s="94"/>
      <c r="EG162" s="94"/>
      <c r="EH162" s="94"/>
      <c r="EI162" s="94"/>
      <c r="EJ162" s="94"/>
      <c r="EK162" s="94"/>
      <c r="EL162" s="94"/>
      <c r="EM162" s="94"/>
      <c r="EN162" s="94"/>
      <c r="EO162" s="94"/>
      <c r="EP162" s="94"/>
      <c r="EQ162" s="94"/>
      <c r="ER162" s="94"/>
      <c r="ES162" s="94"/>
      <c r="ET162" s="94"/>
      <c r="EU162" s="94"/>
      <c r="EV162" s="94"/>
      <c r="EW162" s="94"/>
      <c r="EX162" s="94"/>
      <c r="EY162" s="94"/>
      <c r="EZ162" s="94"/>
      <c r="FA162" s="94"/>
      <c r="FB162" s="94"/>
      <c r="FC162" s="94"/>
      <c r="FD162" s="94"/>
      <c r="FE162" s="94"/>
      <c r="FF162" s="94"/>
      <c r="FG162" s="94"/>
      <c r="FH162" s="94"/>
      <c r="FI162" s="94"/>
      <c r="FJ162" s="94"/>
      <c r="FK162" s="94"/>
      <c r="FL162" s="94"/>
      <c r="FM162" s="94"/>
      <c r="FN162" s="94"/>
      <c r="FO162" s="94"/>
      <c r="FP162" s="94"/>
      <c r="FQ162" s="114"/>
      <c r="FR162" s="114"/>
      <c r="FS162" s="114"/>
      <c r="FT162" s="114"/>
      <c r="FU162" s="114"/>
      <c r="FV162" s="114"/>
      <c r="FW162" s="114"/>
      <c r="FX162" s="114"/>
      <c r="GC162" s="34"/>
      <c r="GI162" s="30"/>
      <c r="GJ162" s="30"/>
      <c r="GK162" s="30"/>
    </row>
    <row r="163" spans="24:193" x14ac:dyDescent="0.3">
      <c r="X163" s="117"/>
      <c r="Y163" s="117"/>
      <c r="Z163" s="39"/>
      <c r="AA163" s="39"/>
      <c r="AB163" s="39"/>
      <c r="AC163" s="98"/>
      <c r="AD163" s="41"/>
      <c r="AE163" s="41"/>
      <c r="AF163" s="40"/>
      <c r="AG163" s="39"/>
      <c r="AH163" s="39"/>
      <c r="AI163" s="98"/>
      <c r="AJ163" s="41"/>
      <c r="AK163" s="41"/>
      <c r="AL163" s="41"/>
      <c r="AM163" s="39"/>
      <c r="AN163" s="39"/>
      <c r="AO163" s="39"/>
      <c r="AP163" s="41"/>
      <c r="AQ163" s="41"/>
      <c r="AR163" s="4"/>
      <c r="AS163" s="10"/>
      <c r="AT163" s="13"/>
      <c r="AU163" s="17"/>
      <c r="AV163" s="11"/>
      <c r="AW163" s="10"/>
      <c r="AX163" s="10"/>
      <c r="AY163" s="10"/>
      <c r="AZ163" s="10"/>
      <c r="BA163" s="10"/>
      <c r="BB163" s="10"/>
      <c r="BC163" s="10"/>
      <c r="BD163" s="10"/>
      <c r="BE163" s="10"/>
      <c r="BF163" s="10"/>
      <c r="BG163" s="10"/>
      <c r="BH163" s="10"/>
      <c r="BI163" s="120"/>
      <c r="BJ163" s="120"/>
      <c r="BK163" s="120"/>
      <c r="BL163" s="120"/>
      <c r="BM163" s="120"/>
      <c r="BN163" s="120"/>
      <c r="BO163" s="120"/>
      <c r="BP163" s="120"/>
      <c r="BQ163" s="120"/>
      <c r="BR163" s="120"/>
      <c r="BS163" s="120"/>
      <c r="BT163" s="120"/>
      <c r="BU163" s="120"/>
      <c r="BV163" s="120"/>
      <c r="BW163" s="120"/>
      <c r="BX163" s="120"/>
      <c r="BY163" s="120"/>
      <c r="BZ163" s="120"/>
      <c r="CA163" s="120"/>
      <c r="CB163" s="120"/>
      <c r="CC163" s="120"/>
      <c r="CD163" s="120"/>
      <c r="CE163" s="120"/>
      <c r="CF163" s="120"/>
      <c r="CG163" s="120"/>
      <c r="CH163" s="120"/>
      <c r="CI163" s="120"/>
      <c r="CJ163" s="120"/>
      <c r="CK163" s="120"/>
      <c r="CL163" s="120"/>
      <c r="CM163" s="120"/>
      <c r="CN163" s="120"/>
      <c r="CO163" s="94"/>
      <c r="CP163" s="94"/>
      <c r="CQ163" s="94"/>
      <c r="CR163" s="94"/>
      <c r="CS163" s="94"/>
      <c r="CT163" s="94"/>
      <c r="CU163" s="94"/>
      <c r="CV163" s="94"/>
      <c r="CW163" s="94"/>
      <c r="CX163" s="94"/>
      <c r="CY163" s="94"/>
      <c r="CZ163" s="94"/>
      <c r="DA163" s="94"/>
      <c r="DB163" s="94"/>
      <c r="DC163" s="94"/>
      <c r="DD163" s="94"/>
      <c r="DE163" s="11"/>
      <c r="DF163" s="11"/>
      <c r="DG163" s="11"/>
      <c r="DH163" s="11"/>
      <c r="DI163" s="11"/>
      <c r="DJ163" s="11"/>
      <c r="DK163" s="11"/>
      <c r="DL163" s="11"/>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114"/>
      <c r="FR163" s="114"/>
      <c r="FS163" s="114"/>
      <c r="FT163" s="114"/>
      <c r="FU163" s="114"/>
      <c r="FV163" s="114"/>
      <c r="FW163" s="114"/>
      <c r="FX163" s="114"/>
      <c r="GC163" s="34"/>
      <c r="GI163" s="30"/>
      <c r="GJ163" s="30"/>
      <c r="GK163" s="30"/>
    </row>
    <row r="164" spans="24:193" x14ac:dyDescent="0.3">
      <c r="X164" s="117"/>
      <c r="Y164" s="117"/>
      <c r="Z164" s="39"/>
      <c r="AA164" s="39"/>
      <c r="AB164" s="39"/>
      <c r="AC164" s="98"/>
      <c r="AD164" s="41"/>
      <c r="AE164" s="41"/>
      <c r="AF164" s="40"/>
      <c r="AG164" s="39"/>
      <c r="AH164" s="39"/>
      <c r="AI164" s="98"/>
      <c r="AJ164" s="41"/>
      <c r="AK164" s="41"/>
      <c r="AL164" s="41"/>
      <c r="AM164" s="39"/>
      <c r="AN164" s="39"/>
      <c r="AO164" s="39"/>
      <c r="AP164" s="41"/>
      <c r="AQ164" s="41"/>
      <c r="AR164" s="4"/>
      <c r="AS164" s="10"/>
      <c r="AT164" s="13"/>
      <c r="AU164" s="17"/>
      <c r="AV164" s="11"/>
      <c r="AW164" s="10"/>
      <c r="AX164" s="10"/>
      <c r="AY164" s="10"/>
      <c r="AZ164" s="10"/>
      <c r="BA164" s="10"/>
      <c r="BB164" s="10"/>
      <c r="BC164" s="10"/>
      <c r="BD164" s="10"/>
      <c r="BE164" s="10"/>
      <c r="BF164" s="10"/>
      <c r="BG164" s="10"/>
      <c r="BH164" s="10"/>
      <c r="BI164" s="120"/>
      <c r="BJ164" s="120"/>
      <c r="BK164" s="120"/>
      <c r="BL164" s="120"/>
      <c r="BM164" s="120"/>
      <c r="BN164" s="120"/>
      <c r="BO164" s="120"/>
      <c r="BP164" s="120"/>
      <c r="BQ164" s="120"/>
      <c r="BR164" s="120"/>
      <c r="BS164" s="120"/>
      <c r="BT164" s="120"/>
      <c r="BU164" s="120"/>
      <c r="BV164" s="120"/>
      <c r="BW164" s="120"/>
      <c r="BX164" s="120"/>
      <c r="BY164" s="120"/>
      <c r="BZ164" s="120"/>
      <c r="CA164" s="120"/>
      <c r="CB164" s="120"/>
      <c r="CC164" s="120"/>
      <c r="CD164" s="120"/>
      <c r="CE164" s="120"/>
      <c r="CF164" s="120"/>
      <c r="CG164" s="120"/>
      <c r="CH164" s="120"/>
      <c r="CI164" s="120"/>
      <c r="CJ164" s="120"/>
      <c r="CK164" s="120"/>
      <c r="CL164" s="120"/>
      <c r="CM164" s="120"/>
      <c r="CN164" s="120"/>
      <c r="CO164" s="94"/>
      <c r="CP164" s="94"/>
      <c r="CQ164" s="94"/>
      <c r="CR164" s="94"/>
      <c r="CS164" s="94"/>
      <c r="CT164" s="94"/>
      <c r="CU164" s="94"/>
      <c r="CV164" s="94"/>
      <c r="CW164" s="94"/>
      <c r="CX164" s="94"/>
      <c r="CY164" s="94"/>
      <c r="CZ164" s="94"/>
      <c r="DA164" s="94"/>
      <c r="DB164" s="94"/>
      <c r="DC164" s="94"/>
      <c r="DD164" s="94"/>
      <c r="DE164" s="11"/>
      <c r="DF164" s="11"/>
      <c r="DG164" s="11"/>
      <c r="DH164" s="11"/>
      <c r="DI164" s="11"/>
      <c r="DJ164" s="11"/>
      <c r="DK164" s="11"/>
      <c r="DL164" s="11"/>
      <c r="DM164" s="94"/>
      <c r="DN164" s="94"/>
      <c r="DO164" s="94"/>
      <c r="DP164" s="94"/>
      <c r="DQ164" s="94"/>
      <c r="DR164" s="94"/>
      <c r="DS164" s="94"/>
      <c r="DT164" s="94"/>
      <c r="DU164" s="94"/>
      <c r="DV164" s="94"/>
      <c r="DW164" s="94"/>
      <c r="DX164" s="94"/>
      <c r="DY164" s="94"/>
      <c r="DZ164" s="94"/>
      <c r="EA164" s="94"/>
      <c r="EB164" s="94"/>
      <c r="EC164" s="94"/>
      <c r="ED164" s="94"/>
      <c r="EE164" s="94"/>
      <c r="EF164" s="94"/>
      <c r="EG164" s="94"/>
      <c r="EH164" s="94"/>
      <c r="EI164" s="94"/>
      <c r="EJ164" s="94"/>
      <c r="EK164" s="94"/>
      <c r="EL164" s="94"/>
      <c r="EM164" s="94"/>
      <c r="EN164" s="94"/>
      <c r="EO164" s="94"/>
      <c r="EP164" s="94"/>
      <c r="EQ164" s="94"/>
      <c r="ER164" s="94"/>
      <c r="ES164" s="94"/>
      <c r="ET164" s="94"/>
      <c r="EU164" s="94"/>
      <c r="EV164" s="94"/>
      <c r="EW164" s="94"/>
      <c r="EX164" s="94"/>
      <c r="EY164" s="94"/>
      <c r="EZ164" s="94"/>
      <c r="FA164" s="94"/>
      <c r="FB164" s="94"/>
      <c r="FC164" s="94"/>
      <c r="FD164" s="94"/>
      <c r="FE164" s="94"/>
      <c r="FF164" s="94"/>
      <c r="FG164" s="94"/>
      <c r="FH164" s="94"/>
      <c r="FI164" s="94"/>
      <c r="FJ164" s="94"/>
      <c r="FK164" s="94"/>
      <c r="FL164" s="94"/>
      <c r="FM164" s="94"/>
      <c r="FN164" s="94"/>
      <c r="FO164" s="94"/>
      <c r="FP164" s="94"/>
      <c r="FQ164" s="114"/>
      <c r="FR164" s="114"/>
      <c r="FS164" s="114"/>
      <c r="FT164" s="114"/>
      <c r="FU164" s="114"/>
      <c r="FV164" s="114"/>
      <c r="FW164" s="114"/>
      <c r="FX164" s="114"/>
      <c r="GC164" s="34"/>
      <c r="GI164" s="30"/>
      <c r="GJ164" s="30"/>
      <c r="GK164" s="30"/>
    </row>
    <row r="165" spans="24:193" x14ac:dyDescent="0.3">
      <c r="X165" s="117"/>
      <c r="Y165" s="117"/>
      <c r="Z165" s="39"/>
      <c r="AA165" s="39"/>
      <c r="AB165" s="39"/>
      <c r="AC165" s="98"/>
      <c r="AD165" s="41"/>
      <c r="AE165" s="41"/>
      <c r="AF165" s="40"/>
      <c r="AG165" s="39"/>
      <c r="AH165" s="39"/>
      <c r="AI165" s="98"/>
      <c r="AJ165" s="41"/>
      <c r="AK165" s="41"/>
      <c r="AL165" s="41"/>
      <c r="AM165" s="39"/>
      <c r="AN165" s="39"/>
      <c r="AO165" s="39"/>
      <c r="AP165" s="41"/>
      <c r="AQ165" s="41"/>
      <c r="AR165" s="4"/>
      <c r="AS165" s="10"/>
      <c r="AT165" s="13"/>
      <c r="AU165" s="17"/>
      <c r="AV165" s="11"/>
      <c r="AW165" s="10"/>
      <c r="AX165" s="10"/>
      <c r="AY165" s="10"/>
      <c r="AZ165" s="10"/>
      <c r="BA165" s="10"/>
      <c r="BB165" s="10"/>
      <c r="BC165" s="10"/>
      <c r="BD165" s="10"/>
      <c r="BE165" s="10"/>
      <c r="BF165" s="10"/>
      <c r="BG165" s="10"/>
      <c r="BH165" s="10"/>
      <c r="BI165" s="120"/>
      <c r="BJ165" s="120"/>
      <c r="BK165" s="120"/>
      <c r="BL165" s="120"/>
      <c r="BM165" s="120"/>
      <c r="BN165" s="120"/>
      <c r="BO165" s="120"/>
      <c r="BP165" s="120"/>
      <c r="BQ165" s="120"/>
      <c r="BR165" s="120"/>
      <c r="BS165" s="120"/>
      <c r="BT165" s="120"/>
      <c r="BU165" s="120"/>
      <c r="BV165" s="120"/>
      <c r="BW165" s="120"/>
      <c r="BX165" s="120"/>
      <c r="BY165" s="120"/>
      <c r="BZ165" s="120"/>
      <c r="CA165" s="120"/>
      <c r="CB165" s="120"/>
      <c r="CC165" s="120"/>
      <c r="CD165" s="120"/>
      <c r="CE165" s="120"/>
      <c r="CF165" s="120"/>
      <c r="CG165" s="120"/>
      <c r="CH165" s="120"/>
      <c r="CI165" s="120"/>
      <c r="CJ165" s="120"/>
      <c r="CK165" s="120"/>
      <c r="CL165" s="120"/>
      <c r="CM165" s="120"/>
      <c r="CN165" s="120"/>
      <c r="CO165" s="94"/>
      <c r="CP165" s="94"/>
      <c r="CQ165" s="94"/>
      <c r="CR165" s="94"/>
      <c r="CS165" s="94"/>
      <c r="CT165" s="94"/>
      <c r="CU165" s="94"/>
      <c r="CV165" s="94"/>
      <c r="CW165" s="94"/>
      <c r="CX165" s="94"/>
      <c r="CY165" s="94"/>
      <c r="CZ165" s="94"/>
      <c r="DA165" s="94"/>
      <c r="DB165" s="94"/>
      <c r="DC165" s="94"/>
      <c r="DD165" s="94"/>
      <c r="DE165" s="11"/>
      <c r="DF165" s="11"/>
      <c r="DG165" s="11"/>
      <c r="DH165" s="11"/>
      <c r="DI165" s="11"/>
      <c r="DJ165" s="11"/>
      <c r="DK165" s="11"/>
      <c r="DL165" s="11"/>
      <c r="DM165" s="94"/>
      <c r="DN165" s="94"/>
      <c r="DO165" s="94"/>
      <c r="DP165" s="94"/>
      <c r="DQ165" s="94"/>
      <c r="DR165" s="94"/>
      <c r="DS165" s="94"/>
      <c r="DT165" s="94"/>
      <c r="DU165" s="94"/>
      <c r="DV165" s="94"/>
      <c r="DW165" s="94"/>
      <c r="DX165" s="94"/>
      <c r="DY165" s="94"/>
      <c r="DZ165" s="94"/>
      <c r="EA165" s="94"/>
      <c r="EB165" s="94"/>
      <c r="EC165" s="94"/>
      <c r="ED165" s="94"/>
      <c r="EE165" s="94"/>
      <c r="EF165" s="94"/>
      <c r="EG165" s="94"/>
      <c r="EH165" s="94"/>
      <c r="EI165" s="94"/>
      <c r="EJ165" s="94"/>
      <c r="EK165" s="94"/>
      <c r="EL165" s="94"/>
      <c r="EM165" s="94"/>
      <c r="EN165" s="94"/>
      <c r="EO165" s="94"/>
      <c r="EP165" s="94"/>
      <c r="EQ165" s="94"/>
      <c r="ER165" s="94"/>
      <c r="ES165" s="94"/>
      <c r="ET165" s="94"/>
      <c r="EU165" s="94"/>
      <c r="EV165" s="94"/>
      <c r="EW165" s="94"/>
      <c r="EX165" s="94"/>
      <c r="EY165" s="94"/>
      <c r="EZ165" s="94"/>
      <c r="FA165" s="94"/>
      <c r="FB165" s="94"/>
      <c r="FC165" s="94"/>
      <c r="FD165" s="94"/>
      <c r="FE165" s="94"/>
      <c r="FF165" s="94"/>
      <c r="FG165" s="94"/>
      <c r="FH165" s="94"/>
      <c r="FI165" s="94"/>
      <c r="FJ165" s="94"/>
      <c r="FK165" s="94"/>
      <c r="FL165" s="94"/>
      <c r="FM165" s="94"/>
      <c r="FN165" s="94"/>
      <c r="FO165" s="94"/>
      <c r="FP165" s="94"/>
      <c r="FQ165" s="114"/>
      <c r="FR165" s="114"/>
      <c r="FS165" s="114"/>
      <c r="FT165" s="114"/>
      <c r="FU165" s="114"/>
      <c r="FV165" s="114"/>
      <c r="FW165" s="114"/>
      <c r="FX165" s="114"/>
      <c r="GC165" s="34"/>
      <c r="GI165" s="30"/>
      <c r="GJ165" s="30"/>
      <c r="GK165" s="30"/>
    </row>
    <row r="166" spans="24:193" x14ac:dyDescent="0.3">
      <c r="X166" s="117"/>
      <c r="Y166" s="117"/>
      <c r="Z166" s="39"/>
      <c r="AA166" s="39"/>
      <c r="AB166" s="39"/>
      <c r="AC166" s="98"/>
      <c r="AD166" s="41"/>
      <c r="AE166" s="41"/>
      <c r="AF166" s="40"/>
      <c r="AG166" s="39"/>
      <c r="AH166" s="39"/>
      <c r="AI166" s="98"/>
      <c r="AJ166" s="41"/>
      <c r="AK166" s="41"/>
      <c r="AL166" s="41"/>
      <c r="AM166" s="39"/>
      <c r="AN166" s="39"/>
      <c r="AO166" s="39"/>
      <c r="AP166" s="41"/>
      <c r="AQ166" s="41"/>
      <c r="AR166" s="4"/>
      <c r="AS166" s="10"/>
      <c r="AT166" s="13"/>
      <c r="AU166" s="17"/>
      <c r="AV166" s="11"/>
      <c r="AW166" s="10"/>
      <c r="AX166" s="10"/>
      <c r="AY166" s="10"/>
      <c r="AZ166" s="10"/>
      <c r="BA166" s="10"/>
      <c r="BB166" s="10"/>
      <c r="BC166" s="10"/>
      <c r="BD166" s="10"/>
      <c r="BE166" s="10"/>
      <c r="BF166" s="10"/>
      <c r="BG166" s="10"/>
      <c r="BH166" s="10"/>
      <c r="BI166" s="120"/>
      <c r="BJ166" s="120"/>
      <c r="BK166" s="120"/>
      <c r="BL166" s="120"/>
      <c r="BM166" s="120"/>
      <c r="BN166" s="120"/>
      <c r="BO166" s="120"/>
      <c r="BP166" s="120"/>
      <c r="BQ166" s="120"/>
      <c r="BR166" s="120"/>
      <c r="BS166" s="120"/>
      <c r="BT166" s="120"/>
      <c r="BU166" s="120"/>
      <c r="BV166" s="120"/>
      <c r="BW166" s="120"/>
      <c r="BX166" s="120"/>
      <c r="BY166" s="120"/>
      <c r="BZ166" s="120"/>
      <c r="CA166" s="120"/>
      <c r="CB166" s="120"/>
      <c r="CC166" s="120"/>
      <c r="CD166" s="120"/>
      <c r="CE166" s="120"/>
      <c r="CF166" s="120"/>
      <c r="CG166" s="120"/>
      <c r="CH166" s="120"/>
      <c r="CI166" s="120"/>
      <c r="CJ166" s="120"/>
      <c r="CK166" s="120"/>
      <c r="CL166" s="120"/>
      <c r="CM166" s="120"/>
      <c r="CN166" s="120"/>
      <c r="CO166" s="94"/>
      <c r="CP166" s="94"/>
      <c r="CQ166" s="94"/>
      <c r="CR166" s="94"/>
      <c r="CS166" s="94"/>
      <c r="CT166" s="94"/>
      <c r="CU166" s="94"/>
      <c r="CV166" s="94"/>
      <c r="CW166" s="94"/>
      <c r="CX166" s="94"/>
      <c r="CY166" s="94"/>
      <c r="CZ166" s="94"/>
      <c r="DA166" s="94"/>
      <c r="DB166" s="94"/>
      <c r="DC166" s="94"/>
      <c r="DD166" s="94"/>
      <c r="DE166" s="11"/>
      <c r="DF166" s="11"/>
      <c r="DG166" s="11"/>
      <c r="DH166" s="11"/>
      <c r="DI166" s="11"/>
      <c r="DJ166" s="11"/>
      <c r="DK166" s="11"/>
      <c r="DL166" s="11"/>
      <c r="DM166" s="94"/>
      <c r="DN166" s="94"/>
      <c r="DO166" s="94"/>
      <c r="DP166" s="94"/>
      <c r="DQ166" s="94"/>
      <c r="DR166" s="94"/>
      <c r="DS166" s="94"/>
      <c r="DT166" s="94"/>
      <c r="DU166" s="94"/>
      <c r="DV166" s="94"/>
      <c r="DW166" s="94"/>
      <c r="DX166" s="94"/>
      <c r="DY166" s="94"/>
      <c r="DZ166" s="94"/>
      <c r="EA166" s="94"/>
      <c r="EB166" s="94"/>
      <c r="EC166" s="94"/>
      <c r="ED166" s="94"/>
      <c r="EE166" s="94"/>
      <c r="EF166" s="94"/>
      <c r="EG166" s="94"/>
      <c r="EH166" s="94"/>
      <c r="EI166" s="94"/>
      <c r="EJ166" s="94"/>
      <c r="EK166" s="94"/>
      <c r="EL166" s="94"/>
      <c r="EM166" s="94"/>
      <c r="EN166" s="94"/>
      <c r="EO166" s="94"/>
      <c r="EP166" s="94"/>
      <c r="EQ166" s="94"/>
      <c r="ER166" s="94"/>
      <c r="ES166" s="94"/>
      <c r="ET166" s="94"/>
      <c r="EU166" s="94"/>
      <c r="EV166" s="94"/>
      <c r="EW166" s="94"/>
      <c r="EX166" s="94"/>
      <c r="EY166" s="94"/>
      <c r="EZ166" s="94"/>
      <c r="FA166" s="94"/>
      <c r="FB166" s="94"/>
      <c r="FC166" s="94"/>
      <c r="FD166" s="94"/>
      <c r="FE166" s="94"/>
      <c r="FF166" s="94"/>
      <c r="FG166" s="94"/>
      <c r="FH166" s="94"/>
      <c r="FI166" s="94"/>
      <c r="FJ166" s="94"/>
      <c r="FK166" s="94"/>
      <c r="FL166" s="94"/>
      <c r="FM166" s="94"/>
      <c r="FN166" s="94"/>
      <c r="FO166" s="94"/>
      <c r="FP166" s="94"/>
      <c r="FQ166" s="114"/>
      <c r="FR166" s="114"/>
      <c r="FS166" s="114"/>
      <c r="FT166" s="114"/>
      <c r="FU166" s="114"/>
      <c r="FV166" s="114"/>
      <c r="FW166" s="114"/>
      <c r="FX166" s="114"/>
      <c r="GC166" s="34"/>
      <c r="GI166" s="30"/>
      <c r="GJ166" s="30"/>
      <c r="GK166" s="30"/>
    </row>
    <row r="167" spans="24:193" x14ac:dyDescent="0.3">
      <c r="X167" s="117"/>
      <c r="Y167" s="117"/>
      <c r="Z167" s="39"/>
      <c r="AA167" s="39"/>
      <c r="AB167" s="39"/>
      <c r="AC167" s="98"/>
      <c r="AD167" s="41"/>
      <c r="AE167" s="41"/>
      <c r="AF167" s="40"/>
      <c r="AG167" s="39"/>
      <c r="AH167" s="39"/>
      <c r="AI167" s="98"/>
      <c r="AJ167" s="41"/>
      <c r="AK167" s="41"/>
      <c r="AL167" s="41"/>
      <c r="AM167" s="39"/>
      <c r="AN167" s="39"/>
      <c r="AO167" s="39"/>
      <c r="AP167" s="41"/>
      <c r="AQ167" s="41"/>
      <c r="AR167" s="4"/>
      <c r="AS167" s="10"/>
      <c r="AT167" s="13"/>
      <c r="AU167" s="17"/>
      <c r="AV167" s="11"/>
      <c r="AW167" s="10"/>
      <c r="AX167" s="10"/>
      <c r="AY167" s="10"/>
      <c r="AZ167" s="10"/>
      <c r="BA167" s="10"/>
      <c r="BB167" s="10"/>
      <c r="BC167" s="10"/>
      <c r="BD167" s="10"/>
      <c r="BE167" s="10"/>
      <c r="BF167" s="10"/>
      <c r="BG167" s="10"/>
      <c r="BH167" s="10"/>
      <c r="BI167" s="120"/>
      <c r="BJ167" s="120"/>
      <c r="BK167" s="120"/>
      <c r="BL167" s="120"/>
      <c r="BM167" s="120"/>
      <c r="BN167" s="120"/>
      <c r="BO167" s="120"/>
      <c r="BP167" s="120"/>
      <c r="BQ167" s="120"/>
      <c r="BR167" s="120"/>
      <c r="BS167" s="120"/>
      <c r="BT167" s="120"/>
      <c r="BU167" s="120"/>
      <c r="BV167" s="120"/>
      <c r="BW167" s="120"/>
      <c r="BX167" s="120"/>
      <c r="BY167" s="120"/>
      <c r="BZ167" s="120"/>
      <c r="CA167" s="120"/>
      <c r="CB167" s="120"/>
      <c r="CC167" s="120"/>
      <c r="CD167" s="120"/>
      <c r="CE167" s="120"/>
      <c r="CF167" s="120"/>
      <c r="CG167" s="120"/>
      <c r="CH167" s="120"/>
      <c r="CI167" s="120"/>
      <c r="CJ167" s="120"/>
      <c r="CK167" s="120"/>
      <c r="CL167" s="120"/>
      <c r="CM167" s="120"/>
      <c r="CN167" s="120"/>
      <c r="CO167" s="94"/>
      <c r="CP167" s="94"/>
      <c r="CQ167" s="94"/>
      <c r="CR167" s="94"/>
      <c r="CS167" s="94"/>
      <c r="CT167" s="94"/>
      <c r="CU167" s="94"/>
      <c r="CV167" s="94"/>
      <c r="CW167" s="94"/>
      <c r="CX167" s="94"/>
      <c r="CY167" s="94"/>
      <c r="CZ167" s="94"/>
      <c r="DA167" s="94"/>
      <c r="DB167" s="94"/>
      <c r="DC167" s="94"/>
      <c r="DD167" s="94"/>
      <c r="DE167" s="11"/>
      <c r="DF167" s="11"/>
      <c r="DG167" s="11"/>
      <c r="DH167" s="11"/>
      <c r="DI167" s="11"/>
      <c r="DJ167" s="11"/>
      <c r="DK167" s="11"/>
      <c r="DL167" s="11"/>
      <c r="DM167" s="94"/>
      <c r="DN167" s="94"/>
      <c r="DO167" s="94"/>
      <c r="DP167" s="94"/>
      <c r="DQ167" s="94"/>
      <c r="DR167" s="94"/>
      <c r="DS167" s="94"/>
      <c r="DT167" s="94"/>
      <c r="DU167" s="94"/>
      <c r="DV167" s="94"/>
      <c r="DW167" s="94"/>
      <c r="DX167" s="94"/>
      <c r="DY167" s="94"/>
      <c r="DZ167" s="94"/>
      <c r="EA167" s="94"/>
      <c r="EB167" s="94"/>
      <c r="EC167" s="94"/>
      <c r="ED167" s="94"/>
      <c r="EE167" s="94"/>
      <c r="EF167" s="94"/>
      <c r="EG167" s="94"/>
      <c r="EH167" s="94"/>
      <c r="EI167" s="94"/>
      <c r="EJ167" s="94"/>
      <c r="EK167" s="94"/>
      <c r="EL167" s="94"/>
      <c r="EM167" s="94"/>
      <c r="EN167" s="94"/>
      <c r="EO167" s="94"/>
      <c r="EP167" s="94"/>
      <c r="EQ167" s="94"/>
      <c r="ER167" s="94"/>
      <c r="ES167" s="94"/>
      <c r="ET167" s="94"/>
      <c r="EU167" s="94"/>
      <c r="EV167" s="94"/>
      <c r="EW167" s="94"/>
      <c r="EX167" s="94"/>
      <c r="EY167" s="94"/>
      <c r="EZ167" s="94"/>
      <c r="FA167" s="94"/>
      <c r="FB167" s="94"/>
      <c r="FC167" s="94"/>
      <c r="FD167" s="94"/>
      <c r="FE167" s="94"/>
      <c r="FF167" s="94"/>
      <c r="FG167" s="94"/>
      <c r="FH167" s="94"/>
      <c r="FI167" s="94"/>
      <c r="FJ167" s="94"/>
      <c r="FK167" s="94"/>
      <c r="FL167" s="94"/>
      <c r="FM167" s="94"/>
      <c r="FN167" s="94"/>
      <c r="FO167" s="94"/>
      <c r="FP167" s="94"/>
      <c r="FQ167" s="114"/>
      <c r="FR167" s="114"/>
      <c r="FS167" s="114"/>
      <c r="FT167" s="114"/>
      <c r="FU167" s="114"/>
      <c r="FV167" s="114"/>
      <c r="FW167" s="114"/>
      <c r="FX167" s="114"/>
      <c r="GC167" s="34"/>
      <c r="GI167" s="30"/>
      <c r="GJ167" s="30"/>
      <c r="GK167" s="30"/>
    </row>
    <row r="168" spans="24:193" x14ac:dyDescent="0.3">
      <c r="X168" s="117"/>
      <c r="Y168" s="117"/>
      <c r="Z168" s="39"/>
      <c r="AA168" s="39"/>
      <c r="AB168" s="39"/>
      <c r="AC168" s="98"/>
      <c r="AD168" s="41"/>
      <c r="AE168" s="41"/>
      <c r="AF168" s="40"/>
      <c r="AG168" s="39"/>
      <c r="AH168" s="39"/>
      <c r="AI168" s="98"/>
      <c r="AJ168" s="41"/>
      <c r="AK168" s="41"/>
      <c r="AL168" s="41"/>
      <c r="AM168" s="39"/>
      <c r="AN168" s="39"/>
      <c r="AO168" s="39"/>
      <c r="AP168" s="41"/>
      <c r="AQ168" s="41"/>
      <c r="AR168" s="4"/>
      <c r="AS168" s="10"/>
      <c r="AT168" s="13"/>
      <c r="AU168" s="17"/>
      <c r="AV168" s="11"/>
      <c r="AW168" s="10"/>
      <c r="AX168" s="10"/>
      <c r="AY168" s="10"/>
      <c r="AZ168" s="10"/>
      <c r="BA168" s="10"/>
      <c r="BB168" s="10"/>
      <c r="BC168" s="10"/>
      <c r="BD168" s="10"/>
      <c r="BE168" s="10"/>
      <c r="BF168" s="10"/>
      <c r="BG168" s="10"/>
      <c r="BH168" s="10"/>
      <c r="BI168" s="120"/>
      <c r="BJ168" s="120"/>
      <c r="BK168" s="120"/>
      <c r="BL168" s="120"/>
      <c r="BM168" s="120"/>
      <c r="BN168" s="120"/>
      <c r="BO168" s="120"/>
      <c r="BP168" s="120"/>
      <c r="BQ168" s="120"/>
      <c r="BR168" s="120"/>
      <c r="BS168" s="120"/>
      <c r="BT168" s="120"/>
      <c r="BU168" s="120"/>
      <c r="BV168" s="120"/>
      <c r="BW168" s="120"/>
      <c r="BX168" s="120"/>
      <c r="BY168" s="120"/>
      <c r="BZ168" s="120"/>
      <c r="CA168" s="120"/>
      <c r="CB168" s="120"/>
      <c r="CC168" s="120"/>
      <c r="CD168" s="120"/>
      <c r="CE168" s="120"/>
      <c r="CF168" s="120"/>
      <c r="CG168" s="120"/>
      <c r="CH168" s="120"/>
      <c r="CI168" s="120"/>
      <c r="CJ168" s="120"/>
      <c r="CK168" s="120"/>
      <c r="CL168" s="120"/>
      <c r="CM168" s="120"/>
      <c r="CN168" s="120"/>
      <c r="CO168" s="94"/>
      <c r="CP168" s="94"/>
      <c r="CQ168" s="94"/>
      <c r="CR168" s="94"/>
      <c r="CS168" s="94"/>
      <c r="CT168" s="94"/>
      <c r="CU168" s="94"/>
      <c r="CV168" s="94"/>
      <c r="CW168" s="94"/>
      <c r="CX168" s="94"/>
      <c r="CY168" s="94"/>
      <c r="CZ168" s="94"/>
      <c r="DA168" s="94"/>
      <c r="DB168" s="94"/>
      <c r="DC168" s="94"/>
      <c r="DD168" s="94"/>
      <c r="DE168" s="11"/>
      <c r="DF168" s="11"/>
      <c r="DG168" s="11"/>
      <c r="DH168" s="11"/>
      <c r="DI168" s="11"/>
      <c r="DJ168" s="11"/>
      <c r="DK168" s="11"/>
      <c r="DL168" s="11"/>
      <c r="DM168" s="94"/>
      <c r="DN168" s="94"/>
      <c r="DO168" s="94"/>
      <c r="DP168" s="94"/>
      <c r="DQ168" s="94"/>
      <c r="DR168" s="94"/>
      <c r="DS168" s="94"/>
      <c r="DT168" s="94"/>
      <c r="DU168" s="94"/>
      <c r="DV168" s="94"/>
      <c r="DW168" s="94"/>
      <c r="DX168" s="94"/>
      <c r="DY168" s="94"/>
      <c r="DZ168" s="94"/>
      <c r="EA168" s="94"/>
      <c r="EB168" s="94"/>
      <c r="EC168" s="94"/>
      <c r="ED168" s="94"/>
      <c r="EE168" s="94"/>
      <c r="EF168" s="94"/>
      <c r="EG168" s="94"/>
      <c r="EH168" s="94"/>
      <c r="EI168" s="94"/>
      <c r="EJ168" s="94"/>
      <c r="EK168" s="94"/>
      <c r="EL168" s="94"/>
      <c r="EM168" s="94"/>
      <c r="EN168" s="94"/>
      <c r="EO168" s="94"/>
      <c r="EP168" s="94"/>
      <c r="EQ168" s="94"/>
      <c r="ER168" s="94"/>
      <c r="ES168" s="94"/>
      <c r="ET168" s="94"/>
      <c r="EU168" s="94"/>
      <c r="EV168" s="94"/>
      <c r="EW168" s="94"/>
      <c r="EX168" s="94"/>
      <c r="EY168" s="94"/>
      <c r="EZ168" s="94"/>
      <c r="FA168" s="94"/>
      <c r="FB168" s="94"/>
      <c r="FC168" s="94"/>
      <c r="FD168" s="94"/>
      <c r="FE168" s="94"/>
      <c r="FF168" s="94"/>
      <c r="FG168" s="94"/>
      <c r="FH168" s="94"/>
      <c r="FI168" s="94"/>
      <c r="FJ168" s="94"/>
      <c r="FK168" s="94"/>
      <c r="FL168" s="94"/>
      <c r="FM168" s="94"/>
      <c r="FN168" s="94"/>
      <c r="FO168" s="94"/>
      <c r="FP168" s="94"/>
      <c r="FQ168" s="114"/>
      <c r="FR168" s="114"/>
      <c r="FS168" s="114"/>
      <c r="FT168" s="114"/>
      <c r="FU168" s="114"/>
      <c r="FV168" s="114"/>
      <c r="FW168" s="114"/>
      <c r="FX168" s="114"/>
      <c r="GC168" s="34"/>
      <c r="GI168" s="30"/>
      <c r="GJ168" s="30"/>
      <c r="GK168" s="30"/>
    </row>
    <row r="169" spans="24:193" x14ac:dyDescent="0.3">
      <c r="X169" s="117"/>
      <c r="Y169" s="117"/>
      <c r="Z169" s="39"/>
      <c r="AA169" s="39"/>
      <c r="AB169" s="39"/>
      <c r="AC169" s="98"/>
      <c r="AD169" s="41"/>
      <c r="AE169" s="41"/>
      <c r="AF169" s="40"/>
      <c r="AG169" s="39"/>
      <c r="AH169" s="39"/>
      <c r="AI169" s="98"/>
      <c r="AJ169" s="41"/>
      <c r="AK169" s="41"/>
      <c r="AL169" s="41"/>
      <c r="AM169" s="39"/>
      <c r="AN169" s="39"/>
      <c r="AO169" s="39"/>
      <c r="AP169" s="41"/>
      <c r="AQ169" s="41"/>
      <c r="AR169" s="4"/>
      <c r="AS169" s="10"/>
      <c r="AT169" s="13"/>
      <c r="AU169" s="17"/>
      <c r="AV169" s="11"/>
      <c r="AW169" s="10"/>
      <c r="AX169" s="10"/>
      <c r="AY169" s="10"/>
      <c r="AZ169" s="10"/>
      <c r="BA169" s="10"/>
      <c r="BB169" s="10"/>
      <c r="BC169" s="10"/>
      <c r="BD169" s="10"/>
      <c r="BE169" s="10"/>
      <c r="BF169" s="10"/>
      <c r="BG169" s="10"/>
      <c r="BH169" s="10"/>
      <c r="BI169" s="120"/>
      <c r="BJ169" s="120"/>
      <c r="BK169" s="120"/>
      <c r="BL169" s="120"/>
      <c r="BM169" s="120"/>
      <c r="BN169" s="120"/>
      <c r="BO169" s="120"/>
      <c r="BP169" s="120"/>
      <c r="BQ169" s="120"/>
      <c r="BR169" s="120"/>
      <c r="BS169" s="120"/>
      <c r="BT169" s="120"/>
      <c r="BU169" s="120"/>
      <c r="BV169" s="120"/>
      <c r="BW169" s="120"/>
      <c r="BX169" s="120"/>
      <c r="BY169" s="120"/>
      <c r="BZ169" s="120"/>
      <c r="CA169" s="120"/>
      <c r="CB169" s="120"/>
      <c r="CC169" s="120"/>
      <c r="CD169" s="120"/>
      <c r="CE169" s="120"/>
      <c r="CF169" s="120"/>
      <c r="CG169" s="120"/>
      <c r="CH169" s="120"/>
      <c r="CI169" s="120"/>
      <c r="CJ169" s="120"/>
      <c r="CK169" s="120"/>
      <c r="CL169" s="120"/>
      <c r="CM169" s="120"/>
      <c r="CN169" s="120"/>
      <c r="CO169" s="94"/>
      <c r="CP169" s="94"/>
      <c r="CQ169" s="94"/>
      <c r="CR169" s="94"/>
      <c r="CS169" s="94"/>
      <c r="CT169" s="94"/>
      <c r="CU169" s="94"/>
      <c r="CV169" s="94"/>
      <c r="CW169" s="94"/>
      <c r="CX169" s="94"/>
      <c r="CY169" s="94"/>
      <c r="CZ169" s="94"/>
      <c r="DA169" s="94"/>
      <c r="DB169" s="94"/>
      <c r="DC169" s="94"/>
      <c r="DD169" s="94"/>
      <c r="DE169" s="11"/>
      <c r="DF169" s="11"/>
      <c r="DG169" s="11"/>
      <c r="DH169" s="11"/>
      <c r="DI169" s="11"/>
      <c r="DJ169" s="11"/>
      <c r="DK169" s="11"/>
      <c r="DL169" s="11"/>
      <c r="DM169" s="94"/>
      <c r="DN169" s="94"/>
      <c r="DO169" s="94"/>
      <c r="DP169" s="94"/>
      <c r="DQ169" s="94"/>
      <c r="DR169" s="94"/>
      <c r="DS169" s="94"/>
      <c r="DT169" s="94"/>
      <c r="DU169" s="94"/>
      <c r="DV169" s="94"/>
      <c r="DW169" s="94"/>
      <c r="DX169" s="94"/>
      <c r="DY169" s="94"/>
      <c r="DZ169" s="94"/>
      <c r="EA169" s="94"/>
      <c r="EB169" s="94"/>
      <c r="EC169" s="94"/>
      <c r="ED169" s="94"/>
      <c r="EE169" s="94"/>
      <c r="EF169" s="94"/>
      <c r="EG169" s="94"/>
      <c r="EH169" s="94"/>
      <c r="EI169" s="94"/>
      <c r="EJ169" s="94"/>
      <c r="EK169" s="94"/>
      <c r="EL169" s="94"/>
      <c r="EM169" s="94"/>
      <c r="EN169" s="94"/>
      <c r="EO169" s="94"/>
      <c r="EP169" s="94"/>
      <c r="EQ169" s="94"/>
      <c r="ER169" s="94"/>
      <c r="ES169" s="94"/>
      <c r="ET169" s="94"/>
      <c r="EU169" s="94"/>
      <c r="EV169" s="94"/>
      <c r="EW169" s="94"/>
      <c r="EX169" s="94"/>
      <c r="EY169" s="94"/>
      <c r="EZ169" s="94"/>
      <c r="FA169" s="94"/>
      <c r="FB169" s="94"/>
      <c r="FC169" s="94"/>
      <c r="FD169" s="94"/>
      <c r="FE169" s="94"/>
      <c r="FF169" s="94"/>
      <c r="FG169" s="94"/>
      <c r="FH169" s="94"/>
      <c r="FI169" s="94"/>
      <c r="FJ169" s="94"/>
      <c r="FK169" s="94"/>
      <c r="FL169" s="94"/>
      <c r="FM169" s="94"/>
      <c r="FN169" s="94"/>
      <c r="FO169" s="94"/>
      <c r="FP169" s="94"/>
      <c r="FQ169" s="114"/>
      <c r="FR169" s="114"/>
      <c r="FS169" s="114"/>
      <c r="FT169" s="114"/>
      <c r="FU169" s="114"/>
      <c r="FV169" s="114"/>
      <c r="FW169" s="114"/>
      <c r="FX169" s="114"/>
      <c r="GC169" s="34"/>
      <c r="GI169" s="30"/>
      <c r="GJ169" s="30"/>
      <c r="GK169" s="30"/>
    </row>
    <row r="170" spans="24:193" x14ac:dyDescent="0.3">
      <c r="X170" s="117"/>
      <c r="Y170" s="117"/>
      <c r="Z170" s="39"/>
      <c r="AA170" s="39"/>
      <c r="AB170" s="39"/>
      <c r="AC170" s="98"/>
      <c r="AD170" s="41"/>
      <c r="AE170" s="41"/>
      <c r="AF170" s="40"/>
      <c r="AG170" s="39"/>
      <c r="AH170" s="39"/>
      <c r="AI170" s="98"/>
      <c r="AJ170" s="41"/>
      <c r="AK170" s="41"/>
      <c r="AL170" s="41"/>
      <c r="AM170" s="39"/>
      <c r="AN170" s="39"/>
      <c r="AO170" s="39"/>
      <c r="AP170" s="41"/>
      <c r="AQ170" s="41"/>
      <c r="AR170" s="4"/>
      <c r="AS170" s="10"/>
      <c r="AT170" s="13"/>
      <c r="AU170" s="17"/>
      <c r="AV170" s="11"/>
      <c r="AW170" s="10"/>
      <c r="AX170" s="10"/>
      <c r="AY170" s="10"/>
      <c r="AZ170" s="10"/>
      <c r="BA170" s="10"/>
      <c r="BB170" s="10"/>
      <c r="BC170" s="10"/>
      <c r="BD170" s="10"/>
      <c r="BE170" s="10"/>
      <c r="BF170" s="10"/>
      <c r="BG170" s="10"/>
      <c r="BH170" s="10"/>
      <c r="BI170" s="120"/>
      <c r="BJ170" s="120"/>
      <c r="BK170" s="120"/>
      <c r="BL170" s="120"/>
      <c r="BM170" s="120"/>
      <c r="BN170" s="120"/>
      <c r="BO170" s="120"/>
      <c r="BP170" s="120"/>
      <c r="BQ170" s="120"/>
      <c r="BR170" s="120"/>
      <c r="BS170" s="120"/>
      <c r="BT170" s="120"/>
      <c r="BU170" s="120"/>
      <c r="BV170" s="120"/>
      <c r="BW170" s="120"/>
      <c r="BX170" s="120"/>
      <c r="BY170" s="120"/>
      <c r="BZ170" s="120"/>
      <c r="CA170" s="120"/>
      <c r="CB170" s="120"/>
      <c r="CC170" s="120"/>
      <c r="CD170" s="120"/>
      <c r="CE170" s="120"/>
      <c r="CF170" s="120"/>
      <c r="CG170" s="120"/>
      <c r="CH170" s="120"/>
      <c r="CI170" s="120"/>
      <c r="CJ170" s="120"/>
      <c r="CK170" s="120"/>
      <c r="CL170" s="120"/>
      <c r="CM170" s="120"/>
      <c r="CN170" s="120"/>
      <c r="CO170" s="94"/>
      <c r="CP170" s="94"/>
      <c r="CQ170" s="94"/>
      <c r="CR170" s="94"/>
      <c r="CS170" s="94"/>
      <c r="CT170" s="94"/>
      <c r="CU170" s="94"/>
      <c r="CV170" s="94"/>
      <c r="CW170" s="94"/>
      <c r="CX170" s="94"/>
      <c r="CY170" s="94"/>
      <c r="CZ170" s="94"/>
      <c r="DA170" s="94"/>
      <c r="DB170" s="94"/>
      <c r="DC170" s="94"/>
      <c r="DD170" s="94"/>
      <c r="DE170" s="11"/>
      <c r="DF170" s="11"/>
      <c r="DG170" s="11"/>
      <c r="DH170" s="11"/>
      <c r="DI170" s="11"/>
      <c r="DJ170" s="11"/>
      <c r="DK170" s="11"/>
      <c r="DL170" s="11"/>
      <c r="DM170" s="94"/>
      <c r="DN170" s="94"/>
      <c r="DO170" s="94"/>
      <c r="DP170" s="94"/>
      <c r="DQ170" s="94"/>
      <c r="DR170" s="94"/>
      <c r="DS170" s="94"/>
      <c r="DT170" s="94"/>
      <c r="DU170" s="94"/>
      <c r="DV170" s="94"/>
      <c r="DW170" s="94"/>
      <c r="DX170" s="94"/>
      <c r="DY170" s="94"/>
      <c r="DZ170" s="94"/>
      <c r="EA170" s="94"/>
      <c r="EB170" s="94"/>
      <c r="EC170" s="94"/>
      <c r="ED170" s="94"/>
      <c r="EE170" s="94"/>
      <c r="EF170" s="94"/>
      <c r="EG170" s="94"/>
      <c r="EH170" s="94"/>
      <c r="EI170" s="94"/>
      <c r="EJ170" s="94"/>
      <c r="EK170" s="94"/>
      <c r="EL170" s="94"/>
      <c r="EM170" s="94"/>
      <c r="EN170" s="94"/>
      <c r="EO170" s="94"/>
      <c r="EP170" s="94"/>
      <c r="EQ170" s="94"/>
      <c r="ER170" s="94"/>
      <c r="ES170" s="94"/>
      <c r="ET170" s="94"/>
      <c r="EU170" s="94"/>
      <c r="EV170" s="94"/>
      <c r="EW170" s="94"/>
      <c r="EX170" s="94"/>
      <c r="EY170" s="94"/>
      <c r="EZ170" s="94"/>
      <c r="FA170" s="94"/>
      <c r="FB170" s="94"/>
      <c r="FC170" s="94"/>
      <c r="FD170" s="94"/>
      <c r="FE170" s="94"/>
      <c r="FF170" s="94"/>
      <c r="FG170" s="94"/>
      <c r="FH170" s="94"/>
      <c r="FI170" s="94"/>
      <c r="FJ170" s="94"/>
      <c r="FK170" s="94"/>
      <c r="FL170" s="94"/>
      <c r="FM170" s="94"/>
      <c r="FN170" s="94"/>
      <c r="FO170" s="94"/>
      <c r="FP170" s="94"/>
      <c r="FQ170" s="114"/>
      <c r="FR170" s="114"/>
      <c r="FS170" s="114"/>
      <c r="FT170" s="114"/>
      <c r="FU170" s="114"/>
      <c r="FV170" s="114"/>
      <c r="FW170" s="114"/>
      <c r="FX170" s="114"/>
      <c r="GC170" s="34"/>
      <c r="GI170" s="30"/>
      <c r="GJ170" s="30"/>
      <c r="GK170" s="30"/>
    </row>
    <row r="171" spans="24:193" x14ac:dyDescent="0.3">
      <c r="X171" s="117"/>
      <c r="Y171" s="117"/>
      <c r="Z171" s="39"/>
      <c r="AA171" s="39"/>
      <c r="AB171" s="39"/>
      <c r="AC171" s="98"/>
      <c r="AD171" s="41"/>
      <c r="AE171" s="41"/>
      <c r="AF171" s="40"/>
      <c r="AG171" s="39"/>
      <c r="AH171" s="39"/>
      <c r="AI171" s="98"/>
      <c r="AJ171" s="41"/>
      <c r="AK171" s="41"/>
      <c r="AL171" s="41"/>
      <c r="AM171" s="39"/>
      <c r="AN171" s="39"/>
      <c r="AO171" s="39"/>
      <c r="AP171" s="41"/>
      <c r="AQ171" s="41"/>
      <c r="AR171" s="4"/>
      <c r="AS171" s="10"/>
      <c r="AT171" s="13"/>
      <c r="AU171" s="17"/>
      <c r="AV171" s="11"/>
      <c r="AW171" s="10"/>
      <c r="AX171" s="10"/>
      <c r="AY171" s="10"/>
      <c r="AZ171" s="10"/>
      <c r="BA171" s="10"/>
      <c r="BB171" s="10"/>
      <c r="BC171" s="10"/>
      <c r="BD171" s="10"/>
      <c r="BE171" s="10"/>
      <c r="BF171" s="10"/>
      <c r="BG171" s="10"/>
      <c r="BH171" s="10"/>
      <c r="BI171" s="120"/>
      <c r="BJ171" s="120"/>
      <c r="BK171" s="120"/>
      <c r="BL171" s="120"/>
      <c r="BM171" s="120"/>
      <c r="BN171" s="120"/>
      <c r="BO171" s="120"/>
      <c r="BP171" s="120"/>
      <c r="BQ171" s="120"/>
      <c r="BR171" s="120"/>
      <c r="BS171" s="120"/>
      <c r="BT171" s="120"/>
      <c r="BU171" s="120"/>
      <c r="BV171" s="120"/>
      <c r="BW171" s="120"/>
      <c r="BX171" s="120"/>
      <c r="BY171" s="120"/>
      <c r="BZ171" s="120"/>
      <c r="CA171" s="120"/>
      <c r="CB171" s="120"/>
      <c r="CC171" s="120"/>
      <c r="CD171" s="120"/>
      <c r="CE171" s="120"/>
      <c r="CF171" s="120"/>
      <c r="CG171" s="120"/>
      <c r="CH171" s="120"/>
      <c r="CI171" s="120"/>
      <c r="CJ171" s="120"/>
      <c r="CK171" s="120"/>
      <c r="CL171" s="120"/>
      <c r="CM171" s="120"/>
      <c r="CN171" s="120"/>
      <c r="CO171" s="94"/>
      <c r="CP171" s="94"/>
      <c r="CQ171" s="94"/>
      <c r="CR171" s="94"/>
      <c r="CS171" s="94"/>
      <c r="CT171" s="94"/>
      <c r="CU171" s="94"/>
      <c r="CV171" s="94"/>
      <c r="CW171" s="94"/>
      <c r="CX171" s="94"/>
      <c r="CY171" s="94"/>
      <c r="CZ171" s="94"/>
      <c r="DA171" s="94"/>
      <c r="DB171" s="94"/>
      <c r="DC171" s="94"/>
      <c r="DD171" s="94"/>
      <c r="DE171" s="11"/>
      <c r="DF171" s="11"/>
      <c r="DG171" s="11"/>
      <c r="DH171" s="11"/>
      <c r="DI171" s="11"/>
      <c r="DJ171" s="11"/>
      <c r="DK171" s="11"/>
      <c r="DL171" s="11"/>
      <c r="DM171" s="94"/>
      <c r="DN171" s="94"/>
      <c r="DO171" s="94"/>
      <c r="DP171" s="94"/>
      <c r="DQ171" s="94"/>
      <c r="DR171" s="94"/>
      <c r="DS171" s="94"/>
      <c r="DT171" s="94"/>
      <c r="DU171" s="94"/>
      <c r="DV171" s="94"/>
      <c r="DW171" s="94"/>
      <c r="DX171" s="94"/>
      <c r="DY171" s="94"/>
      <c r="DZ171" s="94"/>
      <c r="EA171" s="94"/>
      <c r="EB171" s="94"/>
      <c r="EC171" s="94"/>
      <c r="ED171" s="94"/>
      <c r="EE171" s="94"/>
      <c r="EF171" s="94"/>
      <c r="EG171" s="94"/>
      <c r="EH171" s="94"/>
      <c r="EI171" s="94"/>
      <c r="EJ171" s="94"/>
      <c r="EK171" s="94"/>
      <c r="EL171" s="94"/>
      <c r="EM171" s="94"/>
      <c r="EN171" s="94"/>
      <c r="EO171" s="94"/>
      <c r="EP171" s="94"/>
      <c r="EQ171" s="94"/>
      <c r="ER171" s="94"/>
      <c r="ES171" s="94"/>
      <c r="ET171" s="94"/>
      <c r="EU171" s="94"/>
      <c r="EV171" s="94"/>
      <c r="EW171" s="94"/>
      <c r="EX171" s="94"/>
      <c r="EY171" s="94"/>
      <c r="EZ171" s="94"/>
      <c r="FA171" s="94"/>
      <c r="FB171" s="94"/>
      <c r="FC171" s="94"/>
      <c r="FD171" s="94"/>
      <c r="FE171" s="94"/>
      <c r="FF171" s="94"/>
      <c r="FG171" s="94"/>
      <c r="FH171" s="94"/>
      <c r="FI171" s="94"/>
      <c r="FJ171" s="94"/>
      <c r="FK171" s="94"/>
      <c r="FL171" s="94"/>
      <c r="FM171" s="94"/>
      <c r="FN171" s="94"/>
      <c r="FO171" s="94"/>
      <c r="FP171" s="94"/>
      <c r="FQ171" s="114"/>
      <c r="FR171" s="114"/>
      <c r="FS171" s="114"/>
      <c r="FT171" s="114"/>
      <c r="FU171" s="114"/>
      <c r="FV171" s="114"/>
      <c r="FW171" s="114"/>
      <c r="FX171" s="114"/>
      <c r="GC171" s="34"/>
      <c r="GI171" s="30"/>
      <c r="GJ171" s="30"/>
      <c r="GK171" s="30"/>
    </row>
    <row r="172" spans="24:193" x14ac:dyDescent="0.3">
      <c r="X172" s="117"/>
      <c r="Y172" s="117"/>
      <c r="Z172" s="39"/>
      <c r="AA172" s="39"/>
      <c r="AB172" s="39"/>
      <c r="AC172" s="98"/>
      <c r="AD172" s="41"/>
      <c r="AE172" s="41"/>
      <c r="AF172" s="40"/>
      <c r="AG172" s="39"/>
      <c r="AH172" s="39"/>
      <c r="AI172" s="98"/>
      <c r="AJ172" s="41"/>
      <c r="AK172" s="41"/>
      <c r="AL172" s="41"/>
      <c r="AM172" s="39"/>
      <c r="AN172" s="39"/>
      <c r="AO172" s="39"/>
      <c r="AP172" s="41"/>
      <c r="AQ172" s="41"/>
      <c r="AR172" s="4"/>
      <c r="AS172" s="10"/>
      <c r="AT172" s="13"/>
      <c r="AU172" s="17"/>
      <c r="AV172" s="11"/>
      <c r="AW172" s="10"/>
      <c r="AX172" s="10"/>
      <c r="AY172" s="10"/>
      <c r="AZ172" s="10"/>
      <c r="BA172" s="10"/>
      <c r="BB172" s="10"/>
      <c r="BC172" s="10"/>
      <c r="BD172" s="10"/>
      <c r="BE172" s="10"/>
      <c r="BF172" s="10"/>
      <c r="BG172" s="10"/>
      <c r="BH172" s="10"/>
      <c r="BI172" s="120"/>
      <c r="BJ172" s="120"/>
      <c r="BK172" s="120"/>
      <c r="BL172" s="120"/>
      <c r="BM172" s="120"/>
      <c r="BN172" s="120"/>
      <c r="BO172" s="120"/>
      <c r="BP172" s="120"/>
      <c r="BQ172" s="120"/>
      <c r="BR172" s="120"/>
      <c r="BS172" s="120"/>
      <c r="BT172" s="120"/>
      <c r="BU172" s="120"/>
      <c r="BV172" s="120"/>
      <c r="BW172" s="120"/>
      <c r="BX172" s="120"/>
      <c r="BY172" s="120"/>
      <c r="BZ172" s="120"/>
      <c r="CA172" s="120"/>
      <c r="CB172" s="120"/>
      <c r="CC172" s="120"/>
      <c r="CD172" s="120"/>
      <c r="CE172" s="120"/>
      <c r="CF172" s="120"/>
      <c r="CG172" s="120"/>
      <c r="CH172" s="120"/>
      <c r="CI172" s="120"/>
      <c r="CJ172" s="120"/>
      <c r="CK172" s="120"/>
      <c r="CL172" s="120"/>
      <c r="CM172" s="120"/>
      <c r="CN172" s="120"/>
      <c r="CO172" s="94"/>
      <c r="CP172" s="94"/>
      <c r="CQ172" s="94"/>
      <c r="CR172" s="94"/>
      <c r="CS172" s="94"/>
      <c r="CT172" s="94"/>
      <c r="CU172" s="94"/>
      <c r="CV172" s="94"/>
      <c r="CW172" s="94"/>
      <c r="CX172" s="94"/>
      <c r="CY172" s="94"/>
      <c r="CZ172" s="94"/>
      <c r="DA172" s="94"/>
      <c r="DB172" s="94"/>
      <c r="DC172" s="94"/>
      <c r="DD172" s="94"/>
      <c r="DE172" s="11"/>
      <c r="DF172" s="11"/>
      <c r="DG172" s="11"/>
      <c r="DH172" s="11"/>
      <c r="DI172" s="11"/>
      <c r="DJ172" s="11"/>
      <c r="DK172" s="11"/>
      <c r="DL172" s="11"/>
      <c r="DM172" s="94"/>
      <c r="DN172" s="94"/>
      <c r="DO172" s="94"/>
      <c r="DP172" s="94"/>
      <c r="DQ172" s="94"/>
      <c r="DR172" s="94"/>
      <c r="DS172" s="94"/>
      <c r="DT172" s="94"/>
      <c r="DU172" s="94"/>
      <c r="DV172" s="94"/>
      <c r="DW172" s="94"/>
      <c r="DX172" s="94"/>
      <c r="DY172" s="94"/>
      <c r="DZ172" s="94"/>
      <c r="EA172" s="94"/>
      <c r="EB172" s="94"/>
      <c r="EC172" s="94"/>
      <c r="ED172" s="94"/>
      <c r="EE172" s="94"/>
      <c r="EF172" s="94"/>
      <c r="EG172" s="94"/>
      <c r="EH172" s="94"/>
      <c r="EI172" s="94"/>
      <c r="EJ172" s="94"/>
      <c r="EK172" s="94"/>
      <c r="EL172" s="94"/>
      <c r="EM172" s="94"/>
      <c r="EN172" s="94"/>
      <c r="EO172" s="94"/>
      <c r="EP172" s="94"/>
      <c r="EQ172" s="94"/>
      <c r="ER172" s="94"/>
      <c r="ES172" s="94"/>
      <c r="ET172" s="94"/>
      <c r="EU172" s="94"/>
      <c r="EV172" s="94"/>
      <c r="EW172" s="94"/>
      <c r="EX172" s="94"/>
      <c r="EY172" s="94"/>
      <c r="EZ172" s="94"/>
      <c r="FA172" s="94"/>
      <c r="FB172" s="94"/>
      <c r="FC172" s="94"/>
      <c r="FD172" s="94"/>
      <c r="FE172" s="94"/>
      <c r="FF172" s="94"/>
      <c r="FG172" s="94"/>
      <c r="FH172" s="94"/>
      <c r="FI172" s="94"/>
      <c r="FJ172" s="94"/>
      <c r="FK172" s="94"/>
      <c r="FL172" s="94"/>
      <c r="FM172" s="94"/>
      <c r="FN172" s="94"/>
      <c r="FO172" s="94"/>
      <c r="FP172" s="94"/>
      <c r="FQ172" s="114"/>
      <c r="FR172" s="114"/>
      <c r="FS172" s="114"/>
      <c r="FT172" s="114"/>
      <c r="FU172" s="114"/>
      <c r="FV172" s="114"/>
      <c r="FW172" s="114"/>
      <c r="FX172" s="114"/>
      <c r="GC172" s="34"/>
      <c r="GI172" s="30"/>
      <c r="GJ172" s="30"/>
      <c r="GK172" s="30"/>
    </row>
    <row r="173" spans="24:193" x14ac:dyDescent="0.3">
      <c r="X173" s="117"/>
      <c r="Y173" s="117"/>
      <c r="Z173" s="39"/>
      <c r="AA173" s="39"/>
      <c r="AB173" s="39"/>
      <c r="AC173" s="98"/>
      <c r="AD173" s="41"/>
      <c r="AE173" s="41"/>
      <c r="AF173" s="40"/>
      <c r="AG173" s="39"/>
      <c r="AH173" s="39"/>
      <c r="AI173" s="98"/>
      <c r="AJ173" s="41"/>
      <c r="AK173" s="41"/>
      <c r="AL173" s="41"/>
      <c r="AM173" s="39"/>
      <c r="AN173" s="39"/>
      <c r="AO173" s="39"/>
      <c r="AP173" s="41"/>
      <c r="AQ173" s="41"/>
      <c r="AR173" s="4"/>
      <c r="AS173" s="10"/>
      <c r="AT173" s="13"/>
      <c r="AU173" s="17"/>
      <c r="AV173" s="11"/>
      <c r="AW173" s="10"/>
      <c r="AX173" s="10"/>
      <c r="AY173" s="10"/>
      <c r="AZ173" s="10"/>
      <c r="BA173" s="10"/>
      <c r="BB173" s="10"/>
      <c r="BC173" s="10"/>
      <c r="BD173" s="10"/>
      <c r="BE173" s="10"/>
      <c r="BF173" s="10"/>
      <c r="BG173" s="10"/>
      <c r="BH173" s="10"/>
      <c r="BI173" s="120"/>
      <c r="BJ173" s="120"/>
      <c r="BK173" s="120"/>
      <c r="BL173" s="120"/>
      <c r="BM173" s="120"/>
      <c r="BN173" s="120"/>
      <c r="BO173" s="120"/>
      <c r="BP173" s="120"/>
      <c r="BQ173" s="120"/>
      <c r="BR173" s="120"/>
      <c r="BS173" s="120"/>
      <c r="BT173" s="120"/>
      <c r="BU173" s="120"/>
      <c r="BV173" s="120"/>
      <c r="BW173" s="120"/>
      <c r="BX173" s="120"/>
      <c r="BY173" s="120"/>
      <c r="BZ173" s="120"/>
      <c r="CA173" s="120"/>
      <c r="CB173" s="120"/>
      <c r="CC173" s="120"/>
      <c r="CD173" s="120"/>
      <c r="CE173" s="120"/>
      <c r="CF173" s="120"/>
      <c r="CG173" s="120"/>
      <c r="CH173" s="120"/>
      <c r="CI173" s="120"/>
      <c r="CJ173" s="120"/>
      <c r="CK173" s="120"/>
      <c r="CL173" s="120"/>
      <c r="CM173" s="120"/>
      <c r="CN173" s="120"/>
      <c r="CO173" s="94"/>
      <c r="CP173" s="94"/>
      <c r="CQ173" s="94"/>
      <c r="CR173" s="94"/>
      <c r="CS173" s="94"/>
      <c r="CT173" s="94"/>
      <c r="CU173" s="94"/>
      <c r="CV173" s="94"/>
      <c r="CW173" s="94"/>
      <c r="CX173" s="94"/>
      <c r="CY173" s="94"/>
      <c r="CZ173" s="94"/>
      <c r="DA173" s="94"/>
      <c r="DB173" s="94"/>
      <c r="DC173" s="94"/>
      <c r="DD173" s="94"/>
      <c r="DE173" s="11"/>
      <c r="DF173" s="11"/>
      <c r="DG173" s="11"/>
      <c r="DH173" s="11"/>
      <c r="DI173" s="11"/>
      <c r="DJ173" s="11"/>
      <c r="DK173" s="11"/>
      <c r="DL173" s="11"/>
      <c r="DM173" s="94"/>
      <c r="DN173" s="94"/>
      <c r="DO173" s="94"/>
      <c r="DP173" s="94"/>
      <c r="DQ173" s="94"/>
      <c r="DR173" s="94"/>
      <c r="DS173" s="94"/>
      <c r="DT173" s="94"/>
      <c r="DU173" s="94"/>
      <c r="DV173" s="94"/>
      <c r="DW173" s="94"/>
      <c r="DX173" s="94"/>
      <c r="DY173" s="94"/>
      <c r="DZ173" s="94"/>
      <c r="EA173" s="94"/>
      <c r="EB173" s="94"/>
      <c r="EC173" s="94"/>
      <c r="ED173" s="94"/>
      <c r="EE173" s="94"/>
      <c r="EF173" s="94"/>
      <c r="EG173" s="94"/>
      <c r="EH173" s="94"/>
      <c r="EI173" s="94"/>
      <c r="EJ173" s="94"/>
      <c r="EK173" s="94"/>
      <c r="EL173" s="94"/>
      <c r="EM173" s="94"/>
      <c r="EN173" s="94"/>
      <c r="EO173" s="94"/>
      <c r="EP173" s="94"/>
      <c r="EQ173" s="94"/>
      <c r="ER173" s="94"/>
      <c r="ES173" s="94"/>
      <c r="ET173" s="94"/>
      <c r="EU173" s="94"/>
      <c r="EV173" s="94"/>
      <c r="EW173" s="94"/>
      <c r="EX173" s="94"/>
      <c r="EY173" s="94"/>
      <c r="EZ173" s="94"/>
      <c r="FA173" s="94"/>
      <c r="FB173" s="94"/>
      <c r="FC173" s="94"/>
      <c r="FD173" s="94"/>
      <c r="FE173" s="94"/>
      <c r="FF173" s="94"/>
      <c r="FG173" s="94"/>
      <c r="FH173" s="94"/>
      <c r="FI173" s="94"/>
      <c r="FJ173" s="94"/>
      <c r="FK173" s="94"/>
      <c r="FL173" s="94"/>
      <c r="FM173" s="94"/>
      <c r="FN173" s="94"/>
      <c r="FO173" s="94"/>
      <c r="FP173" s="94"/>
      <c r="FQ173" s="114"/>
      <c r="FR173" s="114"/>
      <c r="FS173" s="114"/>
      <c r="FT173" s="114"/>
      <c r="FU173" s="114"/>
      <c r="FV173" s="114"/>
      <c r="FW173" s="114"/>
      <c r="FX173" s="114"/>
      <c r="GC173" s="34"/>
      <c r="GI173" s="30"/>
      <c r="GJ173" s="30"/>
      <c r="GK173" s="30"/>
    </row>
    <row r="174" spans="24:193" x14ac:dyDescent="0.3">
      <c r="X174" s="117"/>
      <c r="Y174" s="117"/>
      <c r="Z174" s="39"/>
      <c r="AA174" s="39"/>
      <c r="AB174" s="39"/>
      <c r="AC174" s="98"/>
      <c r="AD174" s="41"/>
      <c r="AE174" s="41"/>
      <c r="AF174" s="40"/>
      <c r="AG174" s="39"/>
      <c r="AH174" s="39"/>
      <c r="AI174" s="98"/>
      <c r="AJ174" s="41"/>
      <c r="AK174" s="41"/>
      <c r="AL174" s="41"/>
      <c r="AM174" s="39"/>
      <c r="AN174" s="39"/>
      <c r="AO174" s="39"/>
      <c r="AP174" s="41"/>
      <c r="AQ174" s="41"/>
      <c r="AR174" s="4"/>
      <c r="AS174" s="10"/>
      <c r="AT174" s="13"/>
      <c r="AU174" s="17"/>
      <c r="AV174" s="11"/>
      <c r="AW174" s="10"/>
      <c r="AX174" s="10"/>
      <c r="AY174" s="10"/>
      <c r="AZ174" s="10"/>
      <c r="BA174" s="10"/>
      <c r="BB174" s="10"/>
      <c r="BC174" s="10"/>
      <c r="BD174" s="10"/>
      <c r="BE174" s="10"/>
      <c r="BF174" s="10"/>
      <c r="BG174" s="10"/>
      <c r="BH174" s="10"/>
      <c r="BI174" s="120"/>
      <c r="BJ174" s="120"/>
      <c r="BK174" s="120"/>
      <c r="BL174" s="120"/>
      <c r="BM174" s="120"/>
      <c r="BN174" s="120"/>
      <c r="BO174" s="120"/>
      <c r="BP174" s="120"/>
      <c r="BQ174" s="120"/>
      <c r="BR174" s="120"/>
      <c r="BS174" s="120"/>
      <c r="BT174" s="120"/>
      <c r="BU174" s="120"/>
      <c r="BV174" s="120"/>
      <c r="BW174" s="120"/>
      <c r="BX174" s="120"/>
      <c r="BY174" s="120"/>
      <c r="BZ174" s="120"/>
      <c r="CA174" s="120"/>
      <c r="CB174" s="120"/>
      <c r="CC174" s="120"/>
      <c r="CD174" s="120"/>
      <c r="CE174" s="120"/>
      <c r="CF174" s="120"/>
      <c r="CG174" s="120"/>
      <c r="CH174" s="120"/>
      <c r="CI174" s="120"/>
      <c r="CJ174" s="120"/>
      <c r="CK174" s="120"/>
      <c r="CL174" s="120"/>
      <c r="CM174" s="120"/>
      <c r="CN174" s="120"/>
      <c r="CO174" s="94"/>
      <c r="CP174" s="94"/>
      <c r="CQ174" s="94"/>
      <c r="CR174" s="94"/>
      <c r="CS174" s="94"/>
      <c r="CT174" s="94"/>
      <c r="CU174" s="94"/>
      <c r="CV174" s="94"/>
      <c r="CW174" s="94"/>
      <c r="CX174" s="94"/>
      <c r="CY174" s="94"/>
      <c r="CZ174" s="94"/>
      <c r="DA174" s="94"/>
      <c r="DB174" s="94"/>
      <c r="DC174" s="94"/>
      <c r="DD174" s="94"/>
      <c r="DE174" s="11"/>
      <c r="DF174" s="11"/>
      <c r="DG174" s="11"/>
      <c r="DH174" s="11"/>
      <c r="DI174" s="11"/>
      <c r="DJ174" s="11"/>
      <c r="DK174" s="11"/>
      <c r="DL174" s="11"/>
      <c r="DM174" s="94"/>
      <c r="DN174" s="94"/>
      <c r="DO174" s="94"/>
      <c r="DP174" s="94"/>
      <c r="DQ174" s="94"/>
      <c r="DR174" s="94"/>
      <c r="DS174" s="94"/>
      <c r="DT174" s="94"/>
      <c r="DU174" s="94"/>
      <c r="DV174" s="94"/>
      <c r="DW174" s="94"/>
      <c r="DX174" s="94"/>
      <c r="DY174" s="94"/>
      <c r="DZ174" s="94"/>
      <c r="EA174" s="94"/>
      <c r="EB174" s="94"/>
      <c r="EC174" s="94"/>
      <c r="ED174" s="94"/>
      <c r="EE174" s="94"/>
      <c r="EF174" s="94"/>
      <c r="EG174" s="94"/>
      <c r="EH174" s="94"/>
      <c r="EI174" s="94"/>
      <c r="EJ174" s="94"/>
      <c r="EK174" s="94"/>
      <c r="EL174" s="94"/>
      <c r="EM174" s="94"/>
      <c r="EN174" s="94"/>
      <c r="EO174" s="94"/>
      <c r="EP174" s="94"/>
      <c r="EQ174" s="94"/>
      <c r="ER174" s="94"/>
      <c r="ES174" s="94"/>
      <c r="ET174" s="94"/>
      <c r="EU174" s="94"/>
      <c r="EV174" s="94"/>
      <c r="EW174" s="94"/>
      <c r="EX174" s="94"/>
      <c r="EY174" s="94"/>
      <c r="EZ174" s="94"/>
      <c r="FA174" s="94"/>
      <c r="FB174" s="94"/>
      <c r="FC174" s="94"/>
      <c r="FD174" s="94"/>
      <c r="FE174" s="94"/>
      <c r="FF174" s="94"/>
      <c r="FG174" s="94"/>
      <c r="FH174" s="94"/>
      <c r="FI174" s="94"/>
      <c r="FJ174" s="94"/>
      <c r="FK174" s="94"/>
      <c r="FL174" s="94"/>
      <c r="FM174" s="94"/>
      <c r="FN174" s="94"/>
      <c r="FO174" s="94"/>
      <c r="FP174" s="94"/>
      <c r="FQ174" s="114"/>
      <c r="FR174" s="114"/>
      <c r="FS174" s="114"/>
      <c r="FT174" s="114"/>
      <c r="FU174" s="114"/>
      <c r="FV174" s="114"/>
      <c r="FW174" s="114"/>
      <c r="FX174" s="114"/>
      <c r="GC174" s="34"/>
      <c r="GI174" s="30"/>
      <c r="GJ174" s="30"/>
      <c r="GK174" s="30"/>
    </row>
    <row r="175" spans="24:193" x14ac:dyDescent="0.3">
      <c r="X175" s="117"/>
      <c r="Y175" s="117"/>
      <c r="Z175" s="39"/>
      <c r="AA175" s="39"/>
      <c r="AB175" s="39"/>
      <c r="AC175" s="98"/>
      <c r="AD175" s="41"/>
      <c r="AE175" s="41"/>
      <c r="AF175" s="40"/>
      <c r="AG175" s="39"/>
      <c r="AH175" s="39"/>
      <c r="AI175" s="98"/>
      <c r="AJ175" s="41"/>
      <c r="AK175" s="41"/>
      <c r="AL175" s="41"/>
      <c r="AM175" s="39"/>
      <c r="AN175" s="39"/>
      <c r="AO175" s="39"/>
      <c r="AP175" s="41"/>
      <c r="AQ175" s="41"/>
      <c r="AR175" s="4"/>
      <c r="AS175" s="10"/>
      <c r="AT175" s="13"/>
      <c r="AU175" s="17"/>
      <c r="AV175" s="11"/>
      <c r="AW175" s="10"/>
      <c r="AX175" s="10"/>
      <c r="AY175" s="10"/>
      <c r="AZ175" s="10"/>
      <c r="BA175" s="10"/>
      <c r="BB175" s="10"/>
      <c r="BC175" s="10"/>
      <c r="BD175" s="10"/>
      <c r="BE175" s="10"/>
      <c r="BF175" s="10"/>
      <c r="BG175" s="10"/>
      <c r="BH175" s="10"/>
      <c r="BI175" s="120"/>
      <c r="BJ175" s="120"/>
      <c r="BK175" s="120"/>
      <c r="BL175" s="120"/>
      <c r="BM175" s="120"/>
      <c r="BN175" s="120"/>
      <c r="BO175" s="120"/>
      <c r="BP175" s="120"/>
      <c r="BQ175" s="120"/>
      <c r="BR175" s="120"/>
      <c r="BS175" s="120"/>
      <c r="BT175" s="120"/>
      <c r="BU175" s="120"/>
      <c r="BV175" s="120"/>
      <c r="BW175" s="120"/>
      <c r="BX175" s="120"/>
      <c r="BY175" s="120"/>
      <c r="BZ175" s="120"/>
      <c r="CA175" s="120"/>
      <c r="CB175" s="120"/>
      <c r="CC175" s="120"/>
      <c r="CD175" s="120"/>
      <c r="CE175" s="120"/>
      <c r="CF175" s="120"/>
      <c r="CG175" s="120"/>
      <c r="CH175" s="120"/>
      <c r="CI175" s="120"/>
      <c r="CJ175" s="120"/>
      <c r="CK175" s="120"/>
      <c r="CL175" s="120"/>
      <c r="CM175" s="120"/>
      <c r="CN175" s="120"/>
      <c r="CO175" s="94"/>
      <c r="CP175" s="94"/>
      <c r="CQ175" s="94"/>
      <c r="CR175" s="94"/>
      <c r="CS175" s="94"/>
      <c r="CT175" s="94"/>
      <c r="CU175" s="94"/>
      <c r="CV175" s="94"/>
      <c r="CW175" s="94"/>
      <c r="CX175" s="94"/>
      <c r="CY175" s="94"/>
      <c r="CZ175" s="94"/>
      <c r="DA175" s="94"/>
      <c r="DB175" s="94"/>
      <c r="DC175" s="94"/>
      <c r="DD175" s="94"/>
      <c r="DE175" s="11"/>
      <c r="DF175" s="11"/>
      <c r="DG175" s="11"/>
      <c r="DH175" s="11"/>
      <c r="DI175" s="11"/>
      <c r="DJ175" s="11"/>
      <c r="DK175" s="11"/>
      <c r="DL175" s="11"/>
      <c r="DM175" s="94"/>
      <c r="DN175" s="94"/>
      <c r="DO175" s="94"/>
      <c r="DP175" s="94"/>
      <c r="DQ175" s="94"/>
      <c r="DR175" s="94"/>
      <c r="DS175" s="94"/>
      <c r="DT175" s="94"/>
      <c r="DU175" s="94"/>
      <c r="DV175" s="94"/>
      <c r="DW175" s="94"/>
      <c r="DX175" s="94"/>
      <c r="DY175" s="94"/>
      <c r="DZ175" s="94"/>
      <c r="EA175" s="94"/>
      <c r="EB175" s="94"/>
      <c r="EC175" s="94"/>
      <c r="ED175" s="94"/>
      <c r="EE175" s="94"/>
      <c r="EF175" s="94"/>
      <c r="EG175" s="94"/>
      <c r="EH175" s="94"/>
      <c r="EI175" s="94"/>
      <c r="EJ175" s="94"/>
      <c r="EK175" s="94"/>
      <c r="EL175" s="94"/>
      <c r="EM175" s="94"/>
      <c r="EN175" s="94"/>
      <c r="EO175" s="94"/>
      <c r="EP175" s="94"/>
      <c r="EQ175" s="94"/>
      <c r="ER175" s="94"/>
      <c r="ES175" s="94"/>
      <c r="ET175" s="94"/>
      <c r="EU175" s="94"/>
      <c r="EV175" s="94"/>
      <c r="EW175" s="94"/>
      <c r="EX175" s="94"/>
      <c r="EY175" s="94"/>
      <c r="EZ175" s="94"/>
      <c r="FA175" s="94"/>
      <c r="FB175" s="94"/>
      <c r="FC175" s="94"/>
      <c r="FD175" s="94"/>
      <c r="FE175" s="94"/>
      <c r="FF175" s="94"/>
      <c r="FG175" s="94"/>
      <c r="FH175" s="94"/>
      <c r="FI175" s="94"/>
      <c r="FJ175" s="94"/>
      <c r="FK175" s="94"/>
      <c r="FL175" s="94"/>
      <c r="FM175" s="94"/>
      <c r="FN175" s="94"/>
      <c r="FO175" s="94"/>
      <c r="FP175" s="94"/>
      <c r="FQ175" s="114"/>
      <c r="FR175" s="114"/>
      <c r="FS175" s="114"/>
      <c r="FT175" s="114"/>
      <c r="FU175" s="114"/>
      <c r="FV175" s="114"/>
      <c r="FW175" s="114"/>
      <c r="FX175" s="114"/>
      <c r="GC175" s="34"/>
      <c r="GI175" s="30"/>
      <c r="GJ175" s="30"/>
      <c r="GK175" s="30"/>
    </row>
    <row r="176" spans="24:193" x14ac:dyDescent="0.3">
      <c r="X176" s="117"/>
      <c r="Y176" s="117"/>
      <c r="Z176" s="39"/>
      <c r="AA176" s="39"/>
      <c r="AB176" s="39"/>
      <c r="AC176" s="98"/>
      <c r="AD176" s="41"/>
      <c r="AE176" s="41"/>
      <c r="AF176" s="40"/>
      <c r="AG176" s="39"/>
      <c r="AH176" s="39"/>
      <c r="AI176" s="98"/>
      <c r="AJ176" s="41"/>
      <c r="AK176" s="41"/>
      <c r="AL176" s="41"/>
      <c r="AM176" s="39"/>
      <c r="AN176" s="39"/>
      <c r="AO176" s="39"/>
      <c r="AP176" s="41"/>
      <c r="AQ176" s="41"/>
      <c r="AR176" s="4"/>
      <c r="AS176" s="10"/>
      <c r="AT176" s="13"/>
      <c r="AU176" s="17"/>
      <c r="AV176" s="11"/>
      <c r="AW176" s="10"/>
      <c r="AX176" s="10"/>
      <c r="AY176" s="10"/>
      <c r="AZ176" s="10"/>
      <c r="BA176" s="10"/>
      <c r="BB176" s="10"/>
      <c r="BC176" s="10"/>
      <c r="BD176" s="10"/>
      <c r="BE176" s="10"/>
      <c r="BF176" s="10"/>
      <c r="BG176" s="10"/>
      <c r="BH176" s="10"/>
      <c r="BI176" s="120"/>
      <c r="BJ176" s="120"/>
      <c r="BK176" s="120"/>
      <c r="BL176" s="120"/>
      <c r="BM176" s="120"/>
      <c r="BN176" s="120"/>
      <c r="BO176" s="120"/>
      <c r="BP176" s="120"/>
      <c r="BQ176" s="120"/>
      <c r="BR176" s="120"/>
      <c r="BS176" s="120"/>
      <c r="BT176" s="120"/>
      <c r="BU176" s="120"/>
      <c r="BV176" s="120"/>
      <c r="BW176" s="120"/>
      <c r="BX176" s="120"/>
      <c r="BY176" s="120"/>
      <c r="BZ176" s="120"/>
      <c r="CA176" s="120"/>
      <c r="CB176" s="120"/>
      <c r="CC176" s="120"/>
      <c r="CD176" s="120"/>
      <c r="CE176" s="120"/>
      <c r="CF176" s="120"/>
      <c r="CG176" s="120"/>
      <c r="CH176" s="120"/>
      <c r="CI176" s="120"/>
      <c r="CJ176" s="120"/>
      <c r="CK176" s="120"/>
      <c r="CL176" s="120"/>
      <c r="CM176" s="120"/>
      <c r="CN176" s="120"/>
      <c r="CO176" s="94"/>
      <c r="CP176" s="94"/>
      <c r="CQ176" s="94"/>
      <c r="CR176" s="94"/>
      <c r="CS176" s="94"/>
      <c r="CT176" s="94"/>
      <c r="CU176" s="94"/>
      <c r="CV176" s="94"/>
      <c r="CW176" s="94"/>
      <c r="CX176" s="94"/>
      <c r="CY176" s="94"/>
      <c r="CZ176" s="94"/>
      <c r="DA176" s="94"/>
      <c r="DB176" s="94"/>
      <c r="DC176" s="94"/>
      <c r="DD176" s="94"/>
      <c r="DE176" s="11"/>
      <c r="DF176" s="11"/>
      <c r="DG176" s="11"/>
      <c r="DH176" s="11"/>
      <c r="DI176" s="11"/>
      <c r="DJ176" s="11"/>
      <c r="DK176" s="11"/>
      <c r="DL176" s="11"/>
      <c r="DM176" s="94"/>
      <c r="DN176" s="94"/>
      <c r="DO176" s="94"/>
      <c r="DP176" s="94"/>
      <c r="DQ176" s="94"/>
      <c r="DR176" s="94"/>
      <c r="DS176" s="94"/>
      <c r="DT176" s="94"/>
      <c r="DU176" s="94"/>
      <c r="DV176" s="94"/>
      <c r="DW176" s="94"/>
      <c r="DX176" s="94"/>
      <c r="DY176" s="94"/>
      <c r="DZ176" s="94"/>
      <c r="EA176" s="94"/>
      <c r="EB176" s="94"/>
      <c r="EC176" s="94"/>
      <c r="ED176" s="94"/>
      <c r="EE176" s="94"/>
      <c r="EF176" s="94"/>
      <c r="EG176" s="94"/>
      <c r="EH176" s="94"/>
      <c r="EI176" s="94"/>
      <c r="EJ176" s="94"/>
      <c r="EK176" s="94"/>
      <c r="EL176" s="94"/>
      <c r="EM176" s="94"/>
      <c r="EN176" s="94"/>
      <c r="EO176" s="94"/>
      <c r="EP176" s="94"/>
      <c r="EQ176" s="94"/>
      <c r="ER176" s="94"/>
      <c r="ES176" s="94"/>
      <c r="ET176" s="94"/>
      <c r="EU176" s="94"/>
      <c r="EV176" s="94"/>
      <c r="EW176" s="94"/>
      <c r="EX176" s="94"/>
      <c r="EY176" s="94"/>
      <c r="EZ176" s="94"/>
      <c r="FA176" s="94"/>
      <c r="FB176" s="94"/>
      <c r="FC176" s="94"/>
      <c r="FD176" s="94"/>
      <c r="FE176" s="94"/>
      <c r="FF176" s="94"/>
      <c r="FG176" s="94"/>
      <c r="FH176" s="94"/>
      <c r="FI176" s="94"/>
      <c r="FJ176" s="94"/>
      <c r="FK176" s="94"/>
      <c r="FL176" s="94"/>
      <c r="FM176" s="94"/>
      <c r="FN176" s="94"/>
      <c r="FO176" s="94"/>
      <c r="FP176" s="94"/>
      <c r="FQ176" s="114"/>
      <c r="FR176" s="114"/>
      <c r="FS176" s="114"/>
      <c r="FT176" s="114"/>
      <c r="FU176" s="114"/>
      <c r="FV176" s="114"/>
      <c r="FW176" s="114"/>
      <c r="FX176" s="114"/>
      <c r="GC176" s="34"/>
      <c r="GI176" s="30"/>
      <c r="GJ176" s="30"/>
      <c r="GK176" s="30"/>
    </row>
    <row r="177" spans="24:193" x14ac:dyDescent="0.3">
      <c r="X177" s="117"/>
      <c r="Y177" s="117"/>
      <c r="Z177" s="39"/>
      <c r="AA177" s="39"/>
      <c r="AB177" s="39"/>
      <c r="AC177" s="98"/>
      <c r="AD177" s="41"/>
      <c r="AE177" s="41"/>
      <c r="AF177" s="40"/>
      <c r="AG177" s="39"/>
      <c r="AH177" s="39"/>
      <c r="AI177" s="98"/>
      <c r="AJ177" s="41"/>
      <c r="AK177" s="41"/>
      <c r="AL177" s="41"/>
      <c r="AM177" s="39"/>
      <c r="AN177" s="39"/>
      <c r="AO177" s="39"/>
      <c r="AP177" s="41"/>
      <c r="AQ177" s="41"/>
      <c r="AR177" s="4"/>
      <c r="AS177" s="10"/>
      <c r="AT177" s="13"/>
      <c r="AU177" s="17"/>
      <c r="AV177" s="11"/>
      <c r="AW177" s="10"/>
      <c r="AX177" s="10"/>
      <c r="AY177" s="10"/>
      <c r="AZ177" s="10"/>
      <c r="BA177" s="10"/>
      <c r="BB177" s="10"/>
      <c r="BC177" s="10"/>
      <c r="BD177" s="10"/>
      <c r="BE177" s="10"/>
      <c r="BF177" s="10"/>
      <c r="BG177" s="10"/>
      <c r="BH177" s="10"/>
      <c r="BI177" s="120"/>
      <c r="BJ177" s="120"/>
      <c r="BK177" s="120"/>
      <c r="BL177" s="120"/>
      <c r="BM177" s="120"/>
      <c r="BN177" s="120"/>
      <c r="BO177" s="120"/>
      <c r="BP177" s="120"/>
      <c r="BQ177" s="120"/>
      <c r="BR177" s="120"/>
      <c r="BS177" s="120"/>
      <c r="BT177" s="120"/>
      <c r="BU177" s="120"/>
      <c r="BV177" s="120"/>
      <c r="BW177" s="120"/>
      <c r="BX177" s="120"/>
      <c r="BY177" s="120"/>
      <c r="BZ177" s="120"/>
      <c r="CA177" s="120"/>
      <c r="CB177" s="120"/>
      <c r="CC177" s="120"/>
      <c r="CD177" s="120"/>
      <c r="CE177" s="120"/>
      <c r="CF177" s="120"/>
      <c r="CG177" s="120"/>
      <c r="CH177" s="120"/>
      <c r="CI177" s="120"/>
      <c r="CJ177" s="120"/>
      <c r="CK177" s="120"/>
      <c r="CL177" s="120"/>
      <c r="CM177" s="120"/>
      <c r="CN177" s="120"/>
      <c r="CO177" s="94"/>
      <c r="CP177" s="94"/>
      <c r="CQ177" s="94"/>
      <c r="CR177" s="94"/>
      <c r="CS177" s="94"/>
      <c r="CT177" s="94"/>
      <c r="CU177" s="94"/>
      <c r="CV177" s="94"/>
      <c r="CW177" s="94"/>
      <c r="CX177" s="94"/>
      <c r="CY177" s="94"/>
      <c r="CZ177" s="94"/>
      <c r="DA177" s="94"/>
      <c r="DB177" s="94"/>
      <c r="DC177" s="94"/>
      <c r="DD177" s="94"/>
      <c r="DE177" s="11"/>
      <c r="DF177" s="11"/>
      <c r="DG177" s="11"/>
      <c r="DH177" s="11"/>
      <c r="DI177" s="11"/>
      <c r="DJ177" s="11"/>
      <c r="DK177" s="11"/>
      <c r="DL177" s="11"/>
      <c r="DM177" s="94"/>
      <c r="DN177" s="94"/>
      <c r="DO177" s="94"/>
      <c r="DP177" s="94"/>
      <c r="DQ177" s="94"/>
      <c r="DR177" s="94"/>
      <c r="DS177" s="94"/>
      <c r="DT177" s="94"/>
      <c r="DU177" s="94"/>
      <c r="DV177" s="94"/>
      <c r="DW177" s="94"/>
      <c r="DX177" s="94"/>
      <c r="DY177" s="94"/>
      <c r="DZ177" s="94"/>
      <c r="EA177" s="94"/>
      <c r="EB177" s="94"/>
      <c r="EC177" s="94"/>
      <c r="ED177" s="94"/>
      <c r="EE177" s="94"/>
      <c r="EF177" s="94"/>
      <c r="EG177" s="94"/>
      <c r="EH177" s="94"/>
      <c r="EI177" s="94"/>
      <c r="EJ177" s="94"/>
      <c r="EK177" s="94"/>
      <c r="EL177" s="94"/>
      <c r="EM177" s="94"/>
      <c r="EN177" s="94"/>
      <c r="EO177" s="94"/>
      <c r="EP177" s="94"/>
      <c r="EQ177" s="94"/>
      <c r="ER177" s="94"/>
      <c r="ES177" s="94"/>
      <c r="ET177" s="94"/>
      <c r="EU177" s="94"/>
      <c r="EV177" s="94"/>
      <c r="EW177" s="94"/>
      <c r="EX177" s="94"/>
      <c r="EY177" s="94"/>
      <c r="EZ177" s="94"/>
      <c r="FA177" s="94"/>
      <c r="FB177" s="94"/>
      <c r="FC177" s="94"/>
      <c r="FD177" s="94"/>
      <c r="FE177" s="94"/>
      <c r="FF177" s="94"/>
      <c r="FG177" s="94"/>
      <c r="FH177" s="94"/>
      <c r="FI177" s="94"/>
      <c r="FJ177" s="94"/>
      <c r="FK177" s="94"/>
      <c r="FL177" s="94"/>
      <c r="FM177" s="94"/>
      <c r="FN177" s="94"/>
      <c r="FO177" s="94"/>
      <c r="FP177" s="94"/>
      <c r="FQ177" s="114"/>
      <c r="FR177" s="114"/>
      <c r="FS177" s="114"/>
      <c r="FT177" s="114"/>
      <c r="FU177" s="114"/>
      <c r="FV177" s="114"/>
      <c r="FW177" s="114"/>
      <c r="FX177" s="114"/>
      <c r="GC177" s="34"/>
      <c r="GI177" s="30"/>
      <c r="GJ177" s="30"/>
      <c r="GK177" s="30"/>
    </row>
    <row r="178" spans="24:193" x14ac:dyDescent="0.3">
      <c r="X178" s="117"/>
      <c r="Y178" s="117"/>
      <c r="Z178" s="39"/>
      <c r="AA178" s="39"/>
      <c r="AB178" s="39"/>
      <c r="AC178" s="98"/>
      <c r="AD178" s="41"/>
      <c r="AE178" s="41"/>
      <c r="AF178" s="40"/>
      <c r="AG178" s="39"/>
      <c r="AH178" s="39"/>
      <c r="AI178" s="98"/>
      <c r="AJ178" s="41"/>
      <c r="AK178" s="41"/>
      <c r="AL178" s="41"/>
      <c r="AM178" s="39"/>
      <c r="AN178" s="39"/>
      <c r="AO178" s="39"/>
      <c r="AP178" s="41"/>
      <c r="AQ178" s="41"/>
      <c r="AR178" s="4"/>
      <c r="AS178" s="10"/>
      <c r="AT178" s="13"/>
      <c r="AU178" s="17"/>
      <c r="AV178" s="11"/>
      <c r="AW178" s="10"/>
      <c r="AX178" s="10"/>
      <c r="AY178" s="10"/>
      <c r="AZ178" s="10"/>
      <c r="BA178" s="10"/>
      <c r="BB178" s="10"/>
      <c r="BC178" s="10"/>
      <c r="BD178" s="10"/>
      <c r="BE178" s="10"/>
      <c r="BF178" s="10"/>
      <c r="BG178" s="10"/>
      <c r="BH178" s="10"/>
      <c r="BI178" s="120"/>
      <c r="BJ178" s="120"/>
      <c r="BK178" s="120"/>
      <c r="BL178" s="120"/>
      <c r="BM178" s="120"/>
      <c r="BN178" s="120"/>
      <c r="BO178" s="120"/>
      <c r="BP178" s="120"/>
      <c r="BQ178" s="120"/>
      <c r="BR178" s="120"/>
      <c r="BS178" s="120"/>
      <c r="BT178" s="120"/>
      <c r="BU178" s="120"/>
      <c r="BV178" s="120"/>
      <c r="BW178" s="120"/>
      <c r="BX178" s="120"/>
      <c r="BY178" s="120"/>
      <c r="BZ178" s="120"/>
      <c r="CA178" s="120"/>
      <c r="CB178" s="120"/>
      <c r="CC178" s="120"/>
      <c r="CD178" s="120"/>
      <c r="CE178" s="120"/>
      <c r="CF178" s="120"/>
      <c r="CG178" s="120"/>
      <c r="CH178" s="120"/>
      <c r="CI178" s="120"/>
      <c r="CJ178" s="120"/>
      <c r="CK178" s="120"/>
      <c r="CL178" s="120"/>
      <c r="CM178" s="120"/>
      <c r="CN178" s="120"/>
      <c r="CO178" s="94"/>
      <c r="CP178" s="94"/>
      <c r="CQ178" s="94"/>
      <c r="CR178" s="94"/>
      <c r="CS178" s="94"/>
      <c r="CT178" s="94"/>
      <c r="CU178" s="94"/>
      <c r="CV178" s="94"/>
      <c r="CW178" s="94"/>
      <c r="CX178" s="94"/>
      <c r="CY178" s="94"/>
      <c r="CZ178" s="94"/>
      <c r="DA178" s="94"/>
      <c r="DB178" s="94"/>
      <c r="DC178" s="94"/>
      <c r="DD178" s="94"/>
      <c r="DE178" s="11"/>
      <c r="DF178" s="11"/>
      <c r="DG178" s="11"/>
      <c r="DH178" s="11"/>
      <c r="DI178" s="11"/>
      <c r="DJ178" s="11"/>
      <c r="DK178" s="11"/>
      <c r="DL178" s="11"/>
      <c r="DM178" s="94"/>
      <c r="DN178" s="94"/>
      <c r="DO178" s="94"/>
      <c r="DP178" s="94"/>
      <c r="DQ178" s="94"/>
      <c r="DR178" s="94"/>
      <c r="DS178" s="94"/>
      <c r="DT178" s="94"/>
      <c r="DU178" s="94"/>
      <c r="DV178" s="94"/>
      <c r="DW178" s="94"/>
      <c r="DX178" s="94"/>
      <c r="DY178" s="94"/>
      <c r="DZ178" s="94"/>
      <c r="EA178" s="94"/>
      <c r="EB178" s="94"/>
      <c r="EC178" s="94"/>
      <c r="ED178" s="94"/>
      <c r="EE178" s="94"/>
      <c r="EF178" s="94"/>
      <c r="EG178" s="94"/>
      <c r="EH178" s="94"/>
      <c r="EI178" s="94"/>
      <c r="EJ178" s="94"/>
      <c r="EK178" s="94"/>
      <c r="EL178" s="94"/>
      <c r="EM178" s="94"/>
      <c r="EN178" s="94"/>
      <c r="EO178" s="94"/>
      <c r="EP178" s="94"/>
      <c r="EQ178" s="94"/>
      <c r="ER178" s="94"/>
      <c r="ES178" s="94"/>
      <c r="ET178" s="94"/>
      <c r="EU178" s="94"/>
      <c r="EV178" s="94"/>
      <c r="EW178" s="94"/>
      <c r="EX178" s="94"/>
      <c r="EY178" s="94"/>
      <c r="EZ178" s="94"/>
      <c r="FA178" s="94"/>
      <c r="FB178" s="94"/>
      <c r="FC178" s="94"/>
      <c r="FD178" s="94"/>
      <c r="FE178" s="94"/>
      <c r="FF178" s="94"/>
      <c r="FG178" s="94"/>
      <c r="FH178" s="94"/>
      <c r="FI178" s="94"/>
      <c r="FJ178" s="94"/>
      <c r="FK178" s="94"/>
      <c r="FL178" s="94"/>
      <c r="FM178" s="94"/>
      <c r="FN178" s="94"/>
      <c r="FO178" s="94"/>
      <c r="FP178" s="94"/>
      <c r="FQ178" s="114"/>
      <c r="FR178" s="114"/>
      <c r="FS178" s="114"/>
      <c r="FT178" s="114"/>
      <c r="FU178" s="114"/>
      <c r="FV178" s="114"/>
      <c r="FW178" s="114"/>
      <c r="FX178" s="114"/>
      <c r="GC178" s="34"/>
      <c r="GI178" s="30"/>
      <c r="GJ178" s="30"/>
      <c r="GK178" s="30"/>
    </row>
    <row r="179" spans="24:193" x14ac:dyDescent="0.3">
      <c r="X179" s="117"/>
      <c r="Y179" s="117"/>
      <c r="Z179" s="39"/>
      <c r="AA179" s="39"/>
      <c r="AB179" s="39"/>
      <c r="AC179" s="98"/>
      <c r="AD179" s="41"/>
      <c r="AE179" s="41"/>
      <c r="AF179" s="40"/>
      <c r="AG179" s="39"/>
      <c r="AH179" s="39"/>
      <c r="AI179" s="98"/>
      <c r="AJ179" s="41"/>
      <c r="AK179" s="41"/>
      <c r="AL179" s="41"/>
      <c r="AM179" s="39"/>
      <c r="AN179" s="39"/>
      <c r="AO179" s="39"/>
      <c r="AP179" s="41"/>
      <c r="AQ179" s="41"/>
      <c r="AR179" s="4"/>
      <c r="AS179" s="10"/>
      <c r="AT179" s="13"/>
      <c r="AU179" s="17"/>
      <c r="AV179" s="11"/>
      <c r="AW179" s="10"/>
      <c r="AX179" s="10"/>
      <c r="AY179" s="10"/>
      <c r="AZ179" s="10"/>
      <c r="BA179" s="10"/>
      <c r="BB179" s="10"/>
      <c r="BC179" s="10"/>
      <c r="BD179" s="10"/>
      <c r="BE179" s="10"/>
      <c r="BF179" s="10"/>
      <c r="BG179" s="10"/>
      <c r="BH179" s="10"/>
      <c r="BI179" s="120"/>
      <c r="BJ179" s="120"/>
      <c r="BK179" s="120"/>
      <c r="BL179" s="120"/>
      <c r="BM179" s="120"/>
      <c r="BN179" s="120"/>
      <c r="BO179" s="120"/>
      <c r="BP179" s="120"/>
      <c r="BQ179" s="120"/>
      <c r="BR179" s="120"/>
      <c r="BS179" s="120"/>
      <c r="BT179" s="120"/>
      <c r="BU179" s="120"/>
      <c r="BV179" s="120"/>
      <c r="BW179" s="120"/>
      <c r="BX179" s="120"/>
      <c r="BY179" s="120"/>
      <c r="BZ179" s="120"/>
      <c r="CA179" s="120"/>
      <c r="CB179" s="120"/>
      <c r="CC179" s="120"/>
      <c r="CD179" s="120"/>
      <c r="CE179" s="120"/>
      <c r="CF179" s="120"/>
      <c r="CG179" s="120"/>
      <c r="CH179" s="120"/>
      <c r="CI179" s="120"/>
      <c r="CJ179" s="120"/>
      <c r="CK179" s="120"/>
      <c r="CL179" s="120"/>
      <c r="CM179" s="120"/>
      <c r="CN179" s="120"/>
      <c r="CO179" s="94"/>
      <c r="CP179" s="94"/>
      <c r="CQ179" s="94"/>
      <c r="CR179" s="94"/>
      <c r="CS179" s="94"/>
      <c r="CT179" s="94"/>
      <c r="CU179" s="94"/>
      <c r="CV179" s="94"/>
      <c r="CW179" s="94"/>
      <c r="CX179" s="94"/>
      <c r="CY179" s="94"/>
      <c r="CZ179" s="94"/>
      <c r="DA179" s="94"/>
      <c r="DB179" s="94"/>
      <c r="DC179" s="94"/>
      <c r="DD179" s="94"/>
      <c r="DE179" s="11"/>
      <c r="DF179" s="11"/>
      <c r="DG179" s="11"/>
      <c r="DH179" s="11"/>
      <c r="DI179" s="11"/>
      <c r="DJ179" s="11"/>
      <c r="DK179" s="11"/>
      <c r="DL179" s="11"/>
      <c r="DM179" s="94"/>
      <c r="DN179" s="94"/>
      <c r="DO179" s="94"/>
      <c r="DP179" s="94"/>
      <c r="DQ179" s="94"/>
      <c r="DR179" s="94"/>
      <c r="DS179" s="94"/>
      <c r="DT179" s="94"/>
      <c r="DU179" s="94"/>
      <c r="DV179" s="94"/>
      <c r="DW179" s="94"/>
      <c r="DX179" s="94"/>
      <c r="DY179" s="94"/>
      <c r="DZ179" s="94"/>
      <c r="EA179" s="94"/>
      <c r="EB179" s="94"/>
      <c r="EC179" s="94"/>
      <c r="ED179" s="94"/>
      <c r="EE179" s="94"/>
      <c r="EF179" s="94"/>
      <c r="EG179" s="94"/>
      <c r="EH179" s="94"/>
      <c r="EI179" s="94"/>
      <c r="EJ179" s="94"/>
      <c r="EK179" s="94"/>
      <c r="EL179" s="94"/>
      <c r="EM179" s="94"/>
      <c r="EN179" s="94"/>
      <c r="EO179" s="94"/>
      <c r="EP179" s="94"/>
      <c r="EQ179" s="94"/>
      <c r="ER179" s="94"/>
      <c r="ES179" s="94"/>
      <c r="ET179" s="94"/>
      <c r="EU179" s="94"/>
      <c r="EV179" s="94"/>
      <c r="EW179" s="94"/>
      <c r="EX179" s="94"/>
      <c r="EY179" s="94"/>
      <c r="EZ179" s="94"/>
      <c r="FA179" s="94"/>
      <c r="FB179" s="94"/>
      <c r="FC179" s="94"/>
      <c r="FD179" s="94"/>
      <c r="FE179" s="94"/>
      <c r="FF179" s="94"/>
      <c r="FG179" s="94"/>
      <c r="FH179" s="94"/>
      <c r="FI179" s="94"/>
      <c r="FJ179" s="94"/>
      <c r="FK179" s="94"/>
      <c r="FL179" s="94"/>
      <c r="FM179" s="94"/>
      <c r="FN179" s="94"/>
      <c r="FO179" s="94"/>
      <c r="FP179" s="94"/>
      <c r="FQ179" s="114"/>
      <c r="FR179" s="114"/>
      <c r="FS179" s="114"/>
      <c r="FT179" s="114"/>
      <c r="FU179" s="114"/>
      <c r="FV179" s="114"/>
      <c r="FW179" s="114"/>
      <c r="FX179" s="114"/>
      <c r="GC179" s="34"/>
      <c r="GI179" s="30"/>
      <c r="GJ179" s="30"/>
      <c r="GK179" s="30"/>
    </row>
    <row r="180" spans="24:193" x14ac:dyDescent="0.3">
      <c r="X180" s="117"/>
      <c r="Y180" s="117"/>
      <c r="Z180" s="39"/>
      <c r="AA180" s="39"/>
      <c r="AB180" s="39"/>
      <c r="AC180" s="98"/>
      <c r="AD180" s="41"/>
      <c r="AE180" s="41"/>
      <c r="AF180" s="40"/>
      <c r="AG180" s="39"/>
      <c r="AH180" s="39"/>
      <c r="AI180" s="98"/>
      <c r="AJ180" s="41"/>
      <c r="AK180" s="41"/>
      <c r="AL180" s="41"/>
      <c r="AM180" s="39"/>
      <c r="AN180" s="39"/>
      <c r="AO180" s="39"/>
      <c r="AP180" s="41"/>
      <c r="AQ180" s="41"/>
      <c r="AR180" s="4"/>
      <c r="AS180" s="10"/>
      <c r="AT180" s="13"/>
      <c r="AU180" s="17"/>
      <c r="AV180" s="11"/>
      <c r="AW180" s="10"/>
      <c r="AX180" s="10"/>
      <c r="AY180" s="10"/>
      <c r="AZ180" s="10"/>
      <c r="BA180" s="10"/>
      <c r="BB180" s="10"/>
      <c r="BC180" s="10"/>
      <c r="BD180" s="10"/>
      <c r="BE180" s="10"/>
      <c r="BF180" s="10"/>
      <c r="BG180" s="10"/>
      <c r="BH180" s="10"/>
      <c r="BI180" s="120"/>
      <c r="BJ180" s="120"/>
      <c r="BK180" s="120"/>
      <c r="BL180" s="120"/>
      <c r="BM180" s="120"/>
      <c r="BN180" s="120"/>
      <c r="BO180" s="120"/>
      <c r="BP180" s="120"/>
      <c r="BQ180" s="120"/>
      <c r="BR180" s="120"/>
      <c r="BS180" s="120"/>
      <c r="BT180" s="120"/>
      <c r="BU180" s="120"/>
      <c r="BV180" s="120"/>
      <c r="BW180" s="120"/>
      <c r="BX180" s="120"/>
      <c r="BY180" s="120"/>
      <c r="BZ180" s="120"/>
      <c r="CA180" s="120"/>
      <c r="CB180" s="120"/>
      <c r="CC180" s="120"/>
      <c r="CD180" s="120"/>
      <c r="CE180" s="120"/>
      <c r="CF180" s="120"/>
      <c r="CG180" s="120"/>
      <c r="CH180" s="120"/>
      <c r="CI180" s="120"/>
      <c r="CJ180" s="120"/>
      <c r="CK180" s="120"/>
      <c r="CL180" s="120"/>
      <c r="CM180" s="120"/>
      <c r="CN180" s="120"/>
      <c r="CO180" s="94"/>
      <c r="CP180" s="94"/>
      <c r="CQ180" s="94"/>
      <c r="CR180" s="94"/>
      <c r="CS180" s="94"/>
      <c r="CT180" s="94"/>
      <c r="CU180" s="94"/>
      <c r="CV180" s="94"/>
      <c r="CW180" s="94"/>
      <c r="CX180" s="94"/>
      <c r="CY180" s="94"/>
      <c r="CZ180" s="94"/>
      <c r="DA180" s="94"/>
      <c r="DB180" s="94"/>
      <c r="DC180" s="94"/>
      <c r="DD180" s="94"/>
      <c r="DE180" s="11"/>
      <c r="DF180" s="11"/>
      <c r="DG180" s="11"/>
      <c r="DH180" s="11"/>
      <c r="DI180" s="11"/>
      <c r="DJ180" s="11"/>
      <c r="DK180" s="11"/>
      <c r="DL180" s="11"/>
      <c r="DM180" s="94"/>
      <c r="DN180" s="94"/>
      <c r="DO180" s="94"/>
      <c r="DP180" s="94"/>
      <c r="DQ180" s="94"/>
      <c r="DR180" s="94"/>
      <c r="DS180" s="94"/>
      <c r="DT180" s="94"/>
      <c r="DU180" s="94"/>
      <c r="DV180" s="94"/>
      <c r="DW180" s="94"/>
      <c r="DX180" s="94"/>
      <c r="DY180" s="94"/>
      <c r="DZ180" s="94"/>
      <c r="EA180" s="94"/>
      <c r="EB180" s="94"/>
      <c r="EC180" s="94"/>
      <c r="ED180" s="94"/>
      <c r="EE180" s="94"/>
      <c r="EF180" s="94"/>
      <c r="EG180" s="94"/>
      <c r="EH180" s="94"/>
      <c r="EI180" s="94"/>
      <c r="EJ180" s="94"/>
      <c r="EK180" s="94"/>
      <c r="EL180" s="94"/>
      <c r="EM180" s="94"/>
      <c r="EN180" s="94"/>
      <c r="EO180" s="94"/>
      <c r="EP180" s="94"/>
      <c r="EQ180" s="94"/>
      <c r="ER180" s="94"/>
      <c r="ES180" s="94"/>
      <c r="ET180" s="94"/>
      <c r="EU180" s="94"/>
      <c r="EV180" s="94"/>
      <c r="EW180" s="94"/>
      <c r="EX180" s="94"/>
      <c r="EY180" s="94"/>
      <c r="EZ180" s="94"/>
      <c r="FA180" s="94"/>
      <c r="FB180" s="94"/>
      <c r="FC180" s="94"/>
      <c r="FD180" s="94"/>
      <c r="FE180" s="94"/>
      <c r="FF180" s="94"/>
      <c r="FG180" s="94"/>
      <c r="FH180" s="94"/>
      <c r="FI180" s="94"/>
      <c r="FJ180" s="94"/>
      <c r="FK180" s="94"/>
      <c r="FL180" s="94"/>
      <c r="FM180" s="94"/>
      <c r="FN180" s="94"/>
      <c r="FO180" s="94"/>
      <c r="FP180" s="94"/>
      <c r="FQ180" s="114"/>
      <c r="FR180" s="114"/>
      <c r="FS180" s="114"/>
      <c r="FT180" s="114"/>
      <c r="FU180" s="114"/>
      <c r="FV180" s="114"/>
      <c r="FW180" s="114"/>
      <c r="FX180" s="114"/>
      <c r="GC180" s="34"/>
      <c r="GI180" s="30"/>
      <c r="GJ180" s="30"/>
      <c r="GK180" s="30"/>
    </row>
    <row r="181" spans="24:193" x14ac:dyDescent="0.3">
      <c r="X181" s="117"/>
      <c r="Y181" s="117"/>
      <c r="Z181" s="39"/>
      <c r="AA181" s="39"/>
      <c r="AB181" s="39"/>
      <c r="AC181" s="98"/>
      <c r="AD181" s="41"/>
      <c r="AE181" s="41"/>
      <c r="AF181" s="40"/>
      <c r="AG181" s="39"/>
      <c r="AH181" s="39"/>
      <c r="AI181" s="98"/>
      <c r="AJ181" s="41"/>
      <c r="AK181" s="41"/>
      <c r="AL181" s="41"/>
      <c r="AM181" s="39"/>
      <c r="AN181" s="39"/>
      <c r="AO181" s="39"/>
      <c r="AP181" s="41"/>
      <c r="AQ181" s="41"/>
      <c r="AR181" s="4"/>
      <c r="AS181" s="10"/>
      <c r="AT181" s="13"/>
      <c r="AU181" s="17"/>
      <c r="AV181" s="11"/>
      <c r="AW181" s="10"/>
      <c r="AX181" s="10"/>
      <c r="AY181" s="10"/>
      <c r="AZ181" s="10"/>
      <c r="BA181" s="10"/>
      <c r="BB181" s="10"/>
      <c r="BC181" s="10"/>
      <c r="BD181" s="10"/>
      <c r="BE181" s="10"/>
      <c r="BF181" s="10"/>
      <c r="BG181" s="10"/>
      <c r="BH181" s="10"/>
      <c r="BI181" s="120"/>
      <c r="BJ181" s="120"/>
      <c r="BK181" s="120"/>
      <c r="BL181" s="120"/>
      <c r="BM181" s="120"/>
      <c r="BN181" s="120"/>
      <c r="BO181" s="120"/>
      <c r="BP181" s="120"/>
      <c r="BQ181" s="120"/>
      <c r="BR181" s="120"/>
      <c r="BS181" s="120"/>
      <c r="BT181" s="120"/>
      <c r="BU181" s="120"/>
      <c r="BV181" s="120"/>
      <c r="BW181" s="120"/>
      <c r="BX181" s="120"/>
      <c r="BY181" s="120"/>
      <c r="BZ181" s="120"/>
      <c r="CA181" s="120"/>
      <c r="CB181" s="120"/>
      <c r="CC181" s="120"/>
      <c r="CD181" s="120"/>
      <c r="CE181" s="120"/>
      <c r="CF181" s="120"/>
      <c r="CG181" s="120"/>
      <c r="CH181" s="120"/>
      <c r="CI181" s="120"/>
      <c r="CJ181" s="120"/>
      <c r="CK181" s="120"/>
      <c r="CL181" s="120"/>
      <c r="CM181" s="120"/>
      <c r="CN181" s="120"/>
      <c r="CO181" s="94"/>
      <c r="CP181" s="94"/>
      <c r="CQ181" s="94"/>
      <c r="CR181" s="94"/>
      <c r="CS181" s="94"/>
      <c r="CT181" s="94"/>
      <c r="CU181" s="94"/>
      <c r="CV181" s="94"/>
      <c r="CW181" s="94"/>
      <c r="CX181" s="94"/>
      <c r="CY181" s="94"/>
      <c r="CZ181" s="94"/>
      <c r="DA181" s="94"/>
      <c r="DB181" s="94"/>
      <c r="DC181" s="94"/>
      <c r="DD181" s="94"/>
      <c r="DE181" s="11"/>
      <c r="DF181" s="11"/>
      <c r="DG181" s="11"/>
      <c r="DH181" s="11"/>
      <c r="DI181" s="11"/>
      <c r="DJ181" s="11"/>
      <c r="DK181" s="11"/>
      <c r="DL181" s="11"/>
      <c r="DM181" s="94"/>
      <c r="DN181" s="94"/>
      <c r="DO181" s="94"/>
      <c r="DP181" s="94"/>
      <c r="DQ181" s="94"/>
      <c r="DR181" s="94"/>
      <c r="DS181" s="94"/>
      <c r="DT181" s="94"/>
      <c r="DU181" s="94"/>
      <c r="DV181" s="94"/>
      <c r="DW181" s="94"/>
      <c r="DX181" s="94"/>
      <c r="DY181" s="94"/>
      <c r="DZ181" s="94"/>
      <c r="EA181" s="94"/>
      <c r="EB181" s="94"/>
      <c r="EC181" s="94"/>
      <c r="ED181" s="94"/>
      <c r="EE181" s="94"/>
      <c r="EF181" s="94"/>
      <c r="EG181" s="94"/>
      <c r="EH181" s="94"/>
      <c r="EI181" s="94"/>
      <c r="EJ181" s="94"/>
      <c r="EK181" s="94"/>
      <c r="EL181" s="94"/>
      <c r="EM181" s="94"/>
      <c r="EN181" s="94"/>
      <c r="EO181" s="94"/>
      <c r="EP181" s="94"/>
      <c r="EQ181" s="94"/>
      <c r="ER181" s="94"/>
      <c r="ES181" s="94"/>
      <c r="ET181" s="94"/>
      <c r="EU181" s="94"/>
      <c r="EV181" s="94"/>
      <c r="EW181" s="94"/>
      <c r="EX181" s="94"/>
      <c r="EY181" s="94"/>
      <c r="EZ181" s="94"/>
      <c r="FA181" s="94"/>
      <c r="FB181" s="94"/>
      <c r="FC181" s="94"/>
      <c r="FD181" s="94"/>
      <c r="FE181" s="94"/>
      <c r="FF181" s="94"/>
      <c r="FG181" s="94"/>
      <c r="FH181" s="94"/>
      <c r="FI181" s="94"/>
      <c r="FJ181" s="94"/>
      <c r="FK181" s="94"/>
      <c r="FL181" s="94"/>
      <c r="FM181" s="94"/>
      <c r="FN181" s="94"/>
      <c r="FO181" s="94"/>
      <c r="FP181" s="94"/>
      <c r="FQ181" s="114"/>
      <c r="FR181" s="114"/>
      <c r="FS181" s="114"/>
      <c r="FT181" s="114"/>
      <c r="FU181" s="114"/>
      <c r="FV181" s="114"/>
      <c r="FW181" s="114"/>
      <c r="FX181" s="114"/>
      <c r="GC181" s="34"/>
      <c r="GI181" s="30"/>
      <c r="GJ181" s="30"/>
      <c r="GK181" s="30"/>
    </row>
    <row r="182" spans="24:193" x14ac:dyDescent="0.3">
      <c r="X182" s="117"/>
      <c r="Y182" s="117"/>
      <c r="Z182" s="39"/>
      <c r="AA182" s="39"/>
      <c r="AB182" s="39"/>
      <c r="AC182" s="98"/>
      <c r="AD182" s="41"/>
      <c r="AE182" s="41"/>
      <c r="AF182" s="40"/>
      <c r="AG182" s="39"/>
      <c r="AH182" s="39"/>
      <c r="AI182" s="98"/>
      <c r="AJ182" s="41"/>
      <c r="AK182" s="41"/>
      <c r="AL182" s="41"/>
      <c r="AM182" s="39"/>
      <c r="AN182" s="39"/>
      <c r="AO182" s="39"/>
      <c r="AP182" s="41"/>
      <c r="AQ182" s="41"/>
      <c r="AR182" s="4"/>
      <c r="AS182" s="10"/>
      <c r="AT182" s="13"/>
      <c r="AU182" s="17"/>
      <c r="AV182" s="11"/>
      <c r="AW182" s="10"/>
      <c r="AX182" s="10"/>
      <c r="AY182" s="10"/>
      <c r="AZ182" s="10"/>
      <c r="BA182" s="10"/>
      <c r="BB182" s="10"/>
      <c r="BC182" s="10"/>
      <c r="BD182" s="10"/>
      <c r="BE182" s="10"/>
      <c r="BF182" s="10"/>
      <c r="BG182" s="10"/>
      <c r="BH182" s="10"/>
      <c r="BI182" s="120"/>
      <c r="BJ182" s="120"/>
      <c r="BK182" s="120"/>
      <c r="BL182" s="120"/>
      <c r="BM182" s="120"/>
      <c r="BN182" s="120"/>
      <c r="BO182" s="120"/>
      <c r="BP182" s="120"/>
      <c r="BQ182" s="120"/>
      <c r="BR182" s="120"/>
      <c r="BS182" s="120"/>
      <c r="BT182" s="120"/>
      <c r="BU182" s="120"/>
      <c r="BV182" s="120"/>
      <c r="BW182" s="120"/>
      <c r="BX182" s="120"/>
      <c r="BY182" s="120"/>
      <c r="BZ182" s="120"/>
      <c r="CA182" s="120"/>
      <c r="CB182" s="120"/>
      <c r="CC182" s="120"/>
      <c r="CD182" s="120"/>
      <c r="CE182" s="120"/>
      <c r="CF182" s="120"/>
      <c r="CG182" s="120"/>
      <c r="CH182" s="120"/>
      <c r="CI182" s="120"/>
      <c r="CJ182" s="120"/>
      <c r="CK182" s="120"/>
      <c r="CL182" s="120"/>
      <c r="CM182" s="120"/>
      <c r="CN182" s="120"/>
      <c r="CO182" s="94"/>
      <c r="CP182" s="94"/>
      <c r="CQ182" s="94"/>
      <c r="CR182" s="94"/>
      <c r="CS182" s="94"/>
      <c r="CT182" s="94"/>
      <c r="CU182" s="94"/>
      <c r="CV182" s="94"/>
      <c r="CW182" s="94"/>
      <c r="CX182" s="94"/>
      <c r="CY182" s="94"/>
      <c r="CZ182" s="94"/>
      <c r="DA182" s="94"/>
      <c r="DB182" s="94"/>
      <c r="DC182" s="94"/>
      <c r="DD182" s="94"/>
      <c r="DE182" s="11"/>
      <c r="DF182" s="11"/>
      <c r="DG182" s="11"/>
      <c r="DH182" s="11"/>
      <c r="DI182" s="11"/>
      <c r="DJ182" s="11"/>
      <c r="DK182" s="11"/>
      <c r="DL182" s="11"/>
      <c r="DM182" s="94"/>
      <c r="DN182" s="94"/>
      <c r="DO182" s="94"/>
      <c r="DP182" s="94"/>
      <c r="DQ182" s="94"/>
      <c r="DR182" s="94"/>
      <c r="DS182" s="94"/>
      <c r="DT182" s="94"/>
      <c r="DU182" s="94"/>
      <c r="DV182" s="94"/>
      <c r="DW182" s="94"/>
      <c r="DX182" s="94"/>
      <c r="DY182" s="94"/>
      <c r="DZ182" s="94"/>
      <c r="EA182" s="94"/>
      <c r="EB182" s="94"/>
      <c r="EC182" s="94"/>
      <c r="ED182" s="94"/>
      <c r="EE182" s="94"/>
      <c r="EF182" s="94"/>
      <c r="EG182" s="94"/>
      <c r="EH182" s="94"/>
      <c r="EI182" s="94"/>
      <c r="EJ182" s="94"/>
      <c r="EK182" s="94"/>
      <c r="EL182" s="94"/>
      <c r="EM182" s="94"/>
      <c r="EN182" s="94"/>
      <c r="EO182" s="94"/>
      <c r="EP182" s="94"/>
      <c r="EQ182" s="94"/>
      <c r="ER182" s="94"/>
      <c r="ES182" s="94"/>
      <c r="ET182" s="94"/>
      <c r="EU182" s="94"/>
      <c r="EV182" s="94"/>
      <c r="EW182" s="94"/>
      <c r="EX182" s="94"/>
      <c r="EY182" s="94"/>
      <c r="EZ182" s="94"/>
      <c r="FA182" s="94"/>
      <c r="FB182" s="94"/>
      <c r="FC182" s="94"/>
      <c r="FD182" s="94"/>
      <c r="FE182" s="94"/>
      <c r="FF182" s="94"/>
      <c r="FG182" s="94"/>
      <c r="FH182" s="94"/>
      <c r="FI182" s="94"/>
      <c r="FJ182" s="94"/>
      <c r="FK182" s="94"/>
      <c r="FL182" s="94"/>
      <c r="FM182" s="94"/>
      <c r="FN182" s="94"/>
      <c r="FO182" s="94"/>
      <c r="FP182" s="94"/>
      <c r="FQ182" s="114"/>
      <c r="FR182" s="114"/>
      <c r="FS182" s="114"/>
      <c r="FT182" s="114"/>
      <c r="FU182" s="114"/>
      <c r="FV182" s="114"/>
      <c r="FW182" s="114"/>
      <c r="FX182" s="114"/>
      <c r="GC182" s="34"/>
      <c r="GI182" s="30"/>
      <c r="GJ182" s="30"/>
      <c r="GK182" s="30"/>
    </row>
    <row r="183" spans="24:193" x14ac:dyDescent="0.3">
      <c r="X183" s="117"/>
      <c r="Y183" s="117"/>
      <c r="Z183" s="39"/>
      <c r="AA183" s="39"/>
      <c r="AB183" s="39"/>
      <c r="AC183" s="98"/>
      <c r="AD183" s="41"/>
      <c r="AE183" s="41"/>
      <c r="AF183" s="40"/>
      <c r="AG183" s="39"/>
      <c r="AH183" s="39"/>
      <c r="AI183" s="98"/>
      <c r="AJ183" s="41"/>
      <c r="AK183" s="41"/>
      <c r="AL183" s="41"/>
      <c r="AM183" s="39"/>
      <c r="AN183" s="39"/>
      <c r="AO183" s="39"/>
      <c r="AP183" s="41"/>
      <c r="AQ183" s="41"/>
      <c r="AR183" s="4"/>
      <c r="AS183" s="10"/>
      <c r="AT183" s="13"/>
      <c r="AU183" s="17"/>
      <c r="AV183" s="11"/>
      <c r="AW183" s="10"/>
      <c r="AX183" s="10"/>
      <c r="AY183" s="10"/>
      <c r="AZ183" s="10"/>
      <c r="BA183" s="10"/>
      <c r="BB183" s="10"/>
      <c r="BC183" s="10"/>
      <c r="BD183" s="10"/>
      <c r="BE183" s="10"/>
      <c r="BF183" s="10"/>
      <c r="BG183" s="10"/>
      <c r="BH183" s="10"/>
      <c r="BI183" s="120"/>
      <c r="BJ183" s="120"/>
      <c r="BK183" s="120"/>
      <c r="BL183" s="120"/>
      <c r="BM183" s="120"/>
      <c r="BN183" s="120"/>
      <c r="BO183" s="120"/>
      <c r="BP183" s="120"/>
      <c r="BQ183" s="120"/>
      <c r="BR183" s="120"/>
      <c r="BS183" s="120"/>
      <c r="BT183" s="120"/>
      <c r="BU183" s="120"/>
      <c r="BV183" s="120"/>
      <c r="BW183" s="120"/>
      <c r="BX183" s="120"/>
      <c r="BY183" s="120"/>
      <c r="BZ183" s="120"/>
      <c r="CA183" s="120"/>
      <c r="CB183" s="120"/>
      <c r="CC183" s="120"/>
      <c r="CD183" s="120"/>
      <c r="CE183" s="120"/>
      <c r="CF183" s="120"/>
      <c r="CG183" s="120"/>
      <c r="CH183" s="120"/>
      <c r="CI183" s="120"/>
      <c r="CJ183" s="120"/>
      <c r="CK183" s="120"/>
      <c r="CL183" s="120"/>
      <c r="CM183" s="120"/>
      <c r="CN183" s="120"/>
      <c r="CO183" s="94"/>
      <c r="CP183" s="94"/>
      <c r="CQ183" s="94"/>
      <c r="CR183" s="94"/>
      <c r="CS183" s="94"/>
      <c r="CT183" s="94"/>
      <c r="CU183" s="94"/>
      <c r="CV183" s="94"/>
      <c r="CW183" s="94"/>
      <c r="CX183" s="94"/>
      <c r="CY183" s="94"/>
      <c r="CZ183" s="94"/>
      <c r="DA183" s="94"/>
      <c r="DB183" s="94"/>
      <c r="DC183" s="94"/>
      <c r="DD183" s="94"/>
      <c r="DE183" s="11"/>
      <c r="DF183" s="11"/>
      <c r="DG183" s="11"/>
      <c r="DH183" s="11"/>
      <c r="DI183" s="11"/>
      <c r="DJ183" s="11"/>
      <c r="DK183" s="11"/>
      <c r="DL183" s="11"/>
      <c r="DM183" s="94"/>
      <c r="DN183" s="94"/>
      <c r="DO183" s="94"/>
      <c r="DP183" s="94"/>
      <c r="DQ183" s="94"/>
      <c r="DR183" s="94"/>
      <c r="DS183" s="94"/>
      <c r="DT183" s="94"/>
      <c r="DU183" s="94"/>
      <c r="DV183" s="94"/>
      <c r="DW183" s="94"/>
      <c r="DX183" s="94"/>
      <c r="DY183" s="94"/>
      <c r="DZ183" s="94"/>
      <c r="EA183" s="94"/>
      <c r="EB183" s="94"/>
      <c r="EC183" s="94"/>
      <c r="ED183" s="94"/>
      <c r="EE183" s="94"/>
      <c r="EF183" s="94"/>
      <c r="EG183" s="94"/>
      <c r="EH183" s="94"/>
      <c r="EI183" s="94"/>
      <c r="EJ183" s="94"/>
      <c r="EK183" s="94"/>
      <c r="EL183" s="94"/>
      <c r="EM183" s="94"/>
      <c r="EN183" s="94"/>
      <c r="EO183" s="94"/>
      <c r="EP183" s="94"/>
      <c r="EQ183" s="94"/>
      <c r="ER183" s="94"/>
      <c r="ES183" s="94"/>
      <c r="ET183" s="94"/>
      <c r="EU183" s="94"/>
      <c r="EV183" s="94"/>
      <c r="EW183" s="94"/>
      <c r="EX183" s="94"/>
      <c r="EY183" s="94"/>
      <c r="EZ183" s="94"/>
      <c r="FA183" s="94"/>
      <c r="FB183" s="94"/>
      <c r="FC183" s="94"/>
      <c r="FD183" s="94"/>
      <c r="FE183" s="94"/>
      <c r="FF183" s="94"/>
      <c r="FG183" s="94"/>
      <c r="FH183" s="94"/>
      <c r="FI183" s="94"/>
      <c r="FJ183" s="94"/>
      <c r="FK183" s="94"/>
      <c r="FL183" s="94"/>
      <c r="FM183" s="94"/>
      <c r="FN183" s="94"/>
      <c r="FO183" s="94"/>
      <c r="FP183" s="94"/>
      <c r="FQ183" s="114"/>
      <c r="FR183" s="114"/>
      <c r="FS183" s="114"/>
      <c r="FT183" s="114"/>
      <c r="FU183" s="114"/>
      <c r="FV183" s="114"/>
      <c r="FW183" s="114"/>
      <c r="FX183" s="114"/>
      <c r="GC183" s="34"/>
      <c r="GI183" s="30"/>
      <c r="GJ183" s="30"/>
      <c r="GK183" s="30"/>
    </row>
    <row r="184" spans="24:193" x14ac:dyDescent="0.3">
      <c r="X184" s="117"/>
      <c r="Y184" s="117"/>
      <c r="Z184" s="39"/>
      <c r="AA184" s="39"/>
      <c r="AB184" s="39"/>
      <c r="AC184" s="98"/>
      <c r="AD184" s="41"/>
      <c r="AE184" s="41"/>
      <c r="AF184" s="40"/>
      <c r="AG184" s="39"/>
      <c r="AH184" s="39"/>
      <c r="AI184" s="98"/>
      <c r="AJ184" s="41"/>
      <c r="AK184" s="41"/>
      <c r="AL184" s="41"/>
      <c r="AM184" s="39"/>
      <c r="AN184" s="39"/>
      <c r="AO184" s="39"/>
      <c r="AP184" s="41"/>
      <c r="AQ184" s="41"/>
      <c r="AR184" s="4"/>
      <c r="AS184" s="10"/>
      <c r="AT184" s="13"/>
      <c r="AU184" s="17"/>
      <c r="AV184" s="11"/>
      <c r="AW184" s="10"/>
      <c r="AX184" s="10"/>
      <c r="AY184" s="10"/>
      <c r="AZ184" s="10"/>
      <c r="BA184" s="10"/>
      <c r="BB184" s="10"/>
      <c r="BC184" s="10"/>
      <c r="BD184" s="10"/>
      <c r="BE184" s="10"/>
      <c r="BF184" s="10"/>
      <c r="BG184" s="10"/>
      <c r="BH184" s="10"/>
      <c r="BI184" s="120"/>
      <c r="BJ184" s="120"/>
      <c r="BK184" s="120"/>
      <c r="BL184" s="120"/>
      <c r="BM184" s="120"/>
      <c r="BN184" s="120"/>
      <c r="BO184" s="120"/>
      <c r="BP184" s="120"/>
      <c r="BQ184" s="120"/>
      <c r="BR184" s="120"/>
      <c r="BS184" s="120"/>
      <c r="BT184" s="120"/>
      <c r="BU184" s="120"/>
      <c r="BV184" s="120"/>
      <c r="BW184" s="120"/>
      <c r="BX184" s="120"/>
      <c r="BY184" s="120"/>
      <c r="BZ184" s="120"/>
      <c r="CA184" s="120"/>
      <c r="CB184" s="120"/>
      <c r="CC184" s="120"/>
      <c r="CD184" s="120"/>
      <c r="CE184" s="120"/>
      <c r="CF184" s="120"/>
      <c r="CG184" s="120"/>
      <c r="CH184" s="120"/>
      <c r="CI184" s="120"/>
      <c r="CJ184" s="120"/>
      <c r="CK184" s="120"/>
      <c r="CL184" s="120"/>
      <c r="CM184" s="120"/>
      <c r="CN184" s="120"/>
      <c r="CO184" s="94"/>
      <c r="CP184" s="94"/>
      <c r="CQ184" s="94"/>
      <c r="CR184" s="94"/>
      <c r="CS184" s="94"/>
      <c r="CT184" s="94"/>
      <c r="CU184" s="94"/>
      <c r="CV184" s="94"/>
      <c r="CW184" s="94"/>
      <c r="CX184" s="94"/>
      <c r="CY184" s="94"/>
      <c r="CZ184" s="94"/>
      <c r="DA184" s="94"/>
      <c r="DB184" s="94"/>
      <c r="DC184" s="94"/>
      <c r="DD184" s="94"/>
      <c r="DE184" s="11"/>
      <c r="DF184" s="11"/>
      <c r="DG184" s="11"/>
      <c r="DH184" s="11"/>
      <c r="DI184" s="11"/>
      <c r="DJ184" s="11"/>
      <c r="DK184" s="11"/>
      <c r="DL184" s="11"/>
      <c r="DM184" s="94"/>
      <c r="DN184" s="94"/>
      <c r="DO184" s="94"/>
      <c r="DP184" s="94"/>
      <c r="DQ184" s="94"/>
      <c r="DR184" s="94"/>
      <c r="DS184" s="94"/>
      <c r="DT184" s="94"/>
      <c r="DU184" s="94"/>
      <c r="DV184" s="94"/>
      <c r="DW184" s="94"/>
      <c r="DX184" s="94"/>
      <c r="DY184" s="94"/>
      <c r="DZ184" s="94"/>
      <c r="EA184" s="94"/>
      <c r="EB184" s="94"/>
      <c r="EC184" s="94"/>
      <c r="ED184" s="94"/>
      <c r="EE184" s="94"/>
      <c r="EF184" s="94"/>
      <c r="EG184" s="94"/>
      <c r="EH184" s="94"/>
      <c r="EI184" s="94"/>
      <c r="EJ184" s="94"/>
      <c r="EK184" s="94"/>
      <c r="EL184" s="94"/>
      <c r="EM184" s="94"/>
      <c r="EN184" s="94"/>
      <c r="EO184" s="94"/>
      <c r="EP184" s="94"/>
      <c r="EQ184" s="94"/>
      <c r="ER184" s="94"/>
      <c r="ES184" s="94"/>
      <c r="ET184" s="94"/>
      <c r="EU184" s="94"/>
      <c r="EV184" s="94"/>
      <c r="EW184" s="94"/>
      <c r="EX184" s="94"/>
      <c r="EY184" s="94"/>
      <c r="EZ184" s="94"/>
      <c r="FA184" s="94"/>
      <c r="FB184" s="94"/>
      <c r="FC184" s="94"/>
      <c r="FD184" s="94"/>
      <c r="FE184" s="94"/>
      <c r="FF184" s="94"/>
      <c r="FG184" s="94"/>
      <c r="FH184" s="94"/>
      <c r="FI184" s="94"/>
      <c r="FJ184" s="94"/>
      <c r="FK184" s="94"/>
      <c r="FL184" s="94"/>
      <c r="FM184" s="94"/>
      <c r="FN184" s="94"/>
      <c r="FO184" s="94"/>
      <c r="FP184" s="94"/>
      <c r="FQ184" s="114"/>
      <c r="FR184" s="114"/>
      <c r="FS184" s="114"/>
      <c r="FT184" s="114"/>
      <c r="FU184" s="114"/>
      <c r="FV184" s="114"/>
      <c r="FW184" s="114"/>
      <c r="FX184" s="114"/>
      <c r="GC184" s="34"/>
      <c r="GI184" s="30"/>
      <c r="GJ184" s="30"/>
      <c r="GK184" s="30"/>
    </row>
    <row r="185" spans="24:193" x14ac:dyDescent="0.3">
      <c r="X185" s="117"/>
      <c r="Y185" s="117"/>
      <c r="Z185" s="39"/>
      <c r="AA185" s="39"/>
      <c r="AB185" s="39"/>
      <c r="AC185" s="98"/>
      <c r="AD185" s="41"/>
      <c r="AE185" s="41"/>
      <c r="AF185" s="40"/>
      <c r="AG185" s="39"/>
      <c r="AH185" s="39"/>
      <c r="AI185" s="98"/>
      <c r="AJ185" s="41"/>
      <c r="AK185" s="41"/>
      <c r="AL185" s="41"/>
      <c r="AM185" s="39"/>
      <c r="AN185" s="39"/>
      <c r="AO185" s="39"/>
      <c r="AP185" s="41"/>
      <c r="AQ185" s="41"/>
      <c r="AR185" s="4"/>
      <c r="AS185" s="10"/>
      <c r="AT185" s="13"/>
      <c r="AU185" s="17"/>
      <c r="AV185" s="11"/>
      <c r="AW185" s="10"/>
      <c r="AX185" s="10"/>
      <c r="AY185" s="10"/>
      <c r="AZ185" s="10"/>
      <c r="BA185" s="10"/>
      <c r="BB185" s="10"/>
      <c r="BC185" s="10"/>
      <c r="BD185" s="10"/>
      <c r="BE185" s="10"/>
      <c r="BF185" s="10"/>
      <c r="BG185" s="10"/>
      <c r="BH185" s="10"/>
      <c r="BI185" s="120"/>
      <c r="BJ185" s="120"/>
      <c r="BK185" s="120"/>
      <c r="BL185" s="120"/>
      <c r="BM185" s="120"/>
      <c r="BN185" s="120"/>
      <c r="BO185" s="120"/>
      <c r="BP185" s="120"/>
      <c r="BQ185" s="120"/>
      <c r="BR185" s="120"/>
      <c r="BS185" s="120"/>
      <c r="BT185" s="120"/>
      <c r="BU185" s="120"/>
      <c r="BV185" s="120"/>
      <c r="BW185" s="120"/>
      <c r="BX185" s="120"/>
      <c r="BY185" s="120"/>
      <c r="BZ185" s="120"/>
      <c r="CA185" s="120"/>
      <c r="CB185" s="120"/>
      <c r="CC185" s="120"/>
      <c r="CD185" s="120"/>
      <c r="CE185" s="120"/>
      <c r="CF185" s="120"/>
      <c r="CG185" s="120"/>
      <c r="CH185" s="120"/>
      <c r="CI185" s="120"/>
      <c r="CJ185" s="120"/>
      <c r="CK185" s="120"/>
      <c r="CL185" s="120"/>
      <c r="CM185" s="120"/>
      <c r="CN185" s="120"/>
      <c r="CO185" s="94"/>
      <c r="CP185" s="94"/>
      <c r="CQ185" s="94"/>
      <c r="CR185" s="94"/>
      <c r="CS185" s="94"/>
      <c r="CT185" s="94"/>
      <c r="CU185" s="94"/>
      <c r="CV185" s="94"/>
      <c r="CW185" s="94"/>
      <c r="CX185" s="94"/>
      <c r="CY185" s="94"/>
      <c r="CZ185" s="94"/>
      <c r="DA185" s="94"/>
      <c r="DB185" s="94"/>
      <c r="DC185" s="94"/>
      <c r="DD185" s="94"/>
      <c r="DE185" s="11"/>
      <c r="DF185" s="11"/>
      <c r="DG185" s="11"/>
      <c r="DH185" s="11"/>
      <c r="DI185" s="11"/>
      <c r="DJ185" s="11"/>
      <c r="DK185" s="11"/>
      <c r="DL185" s="11"/>
      <c r="DM185" s="94"/>
      <c r="DN185" s="94"/>
      <c r="DO185" s="94"/>
      <c r="DP185" s="94"/>
      <c r="DQ185" s="94"/>
      <c r="DR185" s="94"/>
      <c r="DS185" s="94"/>
      <c r="DT185" s="94"/>
      <c r="DU185" s="94"/>
      <c r="DV185" s="94"/>
      <c r="DW185" s="94"/>
      <c r="DX185" s="94"/>
      <c r="DY185" s="94"/>
      <c r="DZ185" s="94"/>
      <c r="EA185" s="94"/>
      <c r="EB185" s="94"/>
      <c r="EC185" s="94"/>
      <c r="ED185" s="94"/>
      <c r="EE185" s="94"/>
      <c r="EF185" s="94"/>
      <c r="EG185" s="94"/>
      <c r="EH185" s="94"/>
      <c r="EI185" s="94"/>
      <c r="EJ185" s="94"/>
      <c r="EK185" s="94"/>
      <c r="EL185" s="94"/>
      <c r="EM185" s="94"/>
      <c r="EN185" s="94"/>
      <c r="EO185" s="94"/>
      <c r="EP185" s="94"/>
      <c r="EQ185" s="94"/>
      <c r="ER185" s="94"/>
      <c r="ES185" s="94"/>
      <c r="ET185" s="94"/>
      <c r="EU185" s="94"/>
      <c r="EV185" s="94"/>
      <c r="EW185" s="94"/>
      <c r="EX185" s="94"/>
      <c r="EY185" s="94"/>
      <c r="EZ185" s="94"/>
      <c r="FA185" s="94"/>
      <c r="FB185" s="94"/>
      <c r="FC185" s="94"/>
      <c r="FD185" s="94"/>
      <c r="FE185" s="94"/>
      <c r="FF185" s="94"/>
      <c r="FG185" s="94"/>
      <c r="FH185" s="94"/>
      <c r="FI185" s="94"/>
      <c r="FJ185" s="94"/>
      <c r="FK185" s="94"/>
      <c r="FL185" s="94"/>
      <c r="FM185" s="94"/>
      <c r="FN185" s="94"/>
      <c r="FO185" s="94"/>
      <c r="FP185" s="94"/>
      <c r="FQ185" s="114"/>
      <c r="FR185" s="114"/>
      <c r="FS185" s="114"/>
      <c r="FT185" s="114"/>
      <c r="FU185" s="114"/>
      <c r="FV185" s="114"/>
      <c r="FW185" s="114"/>
      <c r="FX185" s="114"/>
      <c r="GC185" s="34"/>
      <c r="GI185" s="30"/>
      <c r="GJ185" s="30"/>
      <c r="GK185" s="30"/>
    </row>
    <row r="186" spans="24:193" x14ac:dyDescent="0.3">
      <c r="X186" s="117"/>
      <c r="Y186" s="117"/>
      <c r="Z186" s="39"/>
      <c r="AA186" s="39"/>
      <c r="AB186" s="39"/>
      <c r="AC186" s="98"/>
      <c r="AD186" s="41"/>
      <c r="AE186" s="41"/>
      <c r="AF186" s="40"/>
      <c r="AG186" s="39"/>
      <c r="AH186" s="39"/>
      <c r="AI186" s="98"/>
      <c r="AJ186" s="41"/>
      <c r="AK186" s="41"/>
      <c r="AL186" s="41"/>
      <c r="AM186" s="39"/>
      <c r="AN186" s="39"/>
      <c r="AO186" s="39"/>
      <c r="AP186" s="41"/>
      <c r="AQ186" s="41"/>
      <c r="AR186" s="4"/>
      <c r="AS186" s="10"/>
      <c r="AT186" s="13"/>
      <c r="AU186" s="17"/>
      <c r="AV186" s="11"/>
      <c r="AW186" s="10"/>
      <c r="AX186" s="10"/>
      <c r="AY186" s="10"/>
      <c r="AZ186" s="10"/>
      <c r="BA186" s="10"/>
      <c r="BB186" s="10"/>
      <c r="BC186" s="10"/>
      <c r="BD186" s="10"/>
      <c r="BE186" s="10"/>
      <c r="BF186" s="10"/>
      <c r="BG186" s="10"/>
      <c r="BH186" s="10"/>
      <c r="BI186" s="120"/>
      <c r="BJ186" s="120"/>
      <c r="BK186" s="120"/>
      <c r="BL186" s="120"/>
      <c r="BM186" s="120"/>
      <c r="BN186" s="120"/>
      <c r="BO186" s="120"/>
      <c r="BP186" s="120"/>
      <c r="BQ186" s="120"/>
      <c r="BR186" s="120"/>
      <c r="BS186" s="120"/>
      <c r="BT186" s="120"/>
      <c r="BU186" s="120"/>
      <c r="BV186" s="120"/>
      <c r="BW186" s="120"/>
      <c r="BX186" s="120"/>
      <c r="BY186" s="120"/>
      <c r="BZ186" s="120"/>
      <c r="CA186" s="120"/>
      <c r="CB186" s="120"/>
      <c r="CC186" s="120"/>
      <c r="CD186" s="120"/>
      <c r="CE186" s="120"/>
      <c r="CF186" s="120"/>
      <c r="CG186" s="120"/>
      <c r="CH186" s="120"/>
      <c r="CI186" s="120"/>
      <c r="CJ186" s="120"/>
      <c r="CK186" s="120"/>
      <c r="CL186" s="120"/>
      <c r="CM186" s="120"/>
      <c r="CN186" s="120"/>
      <c r="CO186" s="94"/>
      <c r="CP186" s="94"/>
      <c r="CQ186" s="94"/>
      <c r="CR186" s="94"/>
      <c r="CS186" s="94"/>
      <c r="CT186" s="94"/>
      <c r="CU186" s="94"/>
      <c r="CV186" s="94"/>
      <c r="CW186" s="94"/>
      <c r="CX186" s="94"/>
      <c r="CY186" s="94"/>
      <c r="CZ186" s="94"/>
      <c r="DA186" s="94"/>
      <c r="DB186" s="94"/>
      <c r="DC186" s="94"/>
      <c r="DD186" s="94"/>
      <c r="DE186" s="11"/>
      <c r="DF186" s="11"/>
      <c r="DG186" s="11"/>
      <c r="DH186" s="11"/>
      <c r="DI186" s="11"/>
      <c r="DJ186" s="11"/>
      <c r="DK186" s="11"/>
      <c r="DL186" s="11"/>
      <c r="DM186" s="94"/>
      <c r="DN186" s="94"/>
      <c r="DO186" s="94"/>
      <c r="DP186" s="94"/>
      <c r="DQ186" s="94"/>
      <c r="DR186" s="94"/>
      <c r="DS186" s="94"/>
      <c r="DT186" s="94"/>
      <c r="DU186" s="94"/>
      <c r="DV186" s="94"/>
      <c r="DW186" s="94"/>
      <c r="DX186" s="94"/>
      <c r="DY186" s="94"/>
      <c r="DZ186" s="94"/>
      <c r="EA186" s="94"/>
      <c r="EB186" s="94"/>
      <c r="EC186" s="94"/>
      <c r="ED186" s="94"/>
      <c r="EE186" s="94"/>
      <c r="EF186" s="94"/>
      <c r="EG186" s="94"/>
      <c r="EH186" s="94"/>
      <c r="EI186" s="94"/>
      <c r="EJ186" s="94"/>
      <c r="EK186" s="94"/>
      <c r="EL186" s="94"/>
      <c r="EM186" s="94"/>
      <c r="EN186" s="94"/>
      <c r="EO186" s="94"/>
      <c r="EP186" s="94"/>
      <c r="EQ186" s="94"/>
      <c r="ER186" s="94"/>
      <c r="ES186" s="94"/>
      <c r="ET186" s="94"/>
      <c r="EU186" s="94"/>
      <c r="EV186" s="94"/>
      <c r="EW186" s="94"/>
      <c r="EX186" s="94"/>
      <c r="EY186" s="94"/>
      <c r="EZ186" s="94"/>
      <c r="FA186" s="94"/>
      <c r="FB186" s="94"/>
      <c r="FC186" s="94"/>
      <c r="FD186" s="94"/>
      <c r="FE186" s="94"/>
      <c r="FF186" s="94"/>
      <c r="FG186" s="94"/>
      <c r="FH186" s="94"/>
      <c r="FI186" s="94"/>
      <c r="FJ186" s="94"/>
      <c r="FK186" s="94"/>
      <c r="FL186" s="94"/>
      <c r="FM186" s="94"/>
      <c r="FN186" s="94"/>
      <c r="FO186" s="94"/>
      <c r="FP186" s="94"/>
      <c r="FQ186" s="114"/>
      <c r="FR186" s="114"/>
      <c r="FS186" s="114"/>
      <c r="FT186" s="114"/>
      <c r="FU186" s="114"/>
      <c r="FV186" s="114"/>
      <c r="FW186" s="114"/>
      <c r="FX186" s="114"/>
      <c r="GC186" s="34"/>
      <c r="GI186" s="30"/>
      <c r="GJ186" s="30"/>
      <c r="GK186" s="30"/>
    </row>
    <row r="187" spans="24:193" x14ac:dyDescent="0.3">
      <c r="X187" s="117"/>
      <c r="Y187" s="117"/>
      <c r="Z187" s="39"/>
      <c r="AA187" s="39"/>
      <c r="AB187" s="39"/>
      <c r="AC187" s="98"/>
      <c r="AD187" s="41"/>
      <c r="AE187" s="41"/>
      <c r="AF187" s="40"/>
      <c r="AG187" s="39"/>
      <c r="AH187" s="39"/>
      <c r="AI187" s="98"/>
      <c r="AJ187" s="41"/>
      <c r="AK187" s="41"/>
      <c r="AL187" s="41"/>
      <c r="AM187" s="39"/>
      <c r="AN187" s="39"/>
      <c r="AO187" s="39"/>
      <c r="AP187" s="41"/>
      <c r="AQ187" s="41"/>
      <c r="AR187" s="4"/>
      <c r="AS187" s="10"/>
      <c r="AT187" s="13"/>
      <c r="AU187" s="17"/>
      <c r="AV187" s="11"/>
      <c r="AW187" s="10"/>
      <c r="AX187" s="10"/>
      <c r="AY187" s="10"/>
      <c r="AZ187" s="10"/>
      <c r="BA187" s="10"/>
      <c r="BB187" s="10"/>
      <c r="BC187" s="10"/>
      <c r="BD187" s="10"/>
      <c r="BE187" s="10"/>
      <c r="BF187" s="10"/>
      <c r="BG187" s="10"/>
      <c r="BH187" s="10"/>
      <c r="BI187" s="120"/>
      <c r="BJ187" s="120"/>
      <c r="BK187" s="120"/>
      <c r="BL187" s="120"/>
      <c r="BM187" s="120"/>
      <c r="BN187" s="120"/>
      <c r="BO187" s="120"/>
      <c r="BP187" s="120"/>
      <c r="BQ187" s="120"/>
      <c r="BR187" s="120"/>
      <c r="BS187" s="120"/>
      <c r="BT187" s="120"/>
      <c r="BU187" s="120"/>
      <c r="BV187" s="120"/>
      <c r="BW187" s="120"/>
      <c r="BX187" s="120"/>
      <c r="BY187" s="120"/>
      <c r="BZ187" s="120"/>
      <c r="CA187" s="120"/>
      <c r="CB187" s="120"/>
      <c r="CC187" s="120"/>
      <c r="CD187" s="120"/>
      <c r="CE187" s="120"/>
      <c r="CF187" s="120"/>
      <c r="CG187" s="120"/>
      <c r="CH187" s="120"/>
      <c r="CI187" s="120"/>
      <c r="CJ187" s="120"/>
      <c r="CK187" s="120"/>
      <c r="CL187" s="120"/>
      <c r="CM187" s="120"/>
      <c r="CN187" s="120"/>
      <c r="CO187" s="94"/>
      <c r="CP187" s="94"/>
      <c r="CQ187" s="94"/>
      <c r="CR187" s="94"/>
      <c r="CS187" s="94"/>
      <c r="CT187" s="94"/>
      <c r="CU187" s="94"/>
      <c r="CV187" s="94"/>
      <c r="CW187" s="94"/>
      <c r="CX187" s="94"/>
      <c r="CY187" s="94"/>
      <c r="CZ187" s="94"/>
      <c r="DA187" s="94"/>
      <c r="DB187" s="94"/>
      <c r="DC187" s="94"/>
      <c r="DD187" s="94"/>
      <c r="DE187" s="11"/>
      <c r="DF187" s="11"/>
      <c r="DG187" s="11"/>
      <c r="DH187" s="11"/>
      <c r="DI187" s="11"/>
      <c r="DJ187" s="11"/>
      <c r="DK187" s="11"/>
      <c r="DL187" s="11"/>
      <c r="DM187" s="94"/>
      <c r="DN187" s="94"/>
      <c r="DO187" s="94"/>
      <c r="DP187" s="94"/>
      <c r="DQ187" s="94"/>
      <c r="DR187" s="94"/>
      <c r="DS187" s="94"/>
      <c r="DT187" s="94"/>
      <c r="DU187" s="94"/>
      <c r="DV187" s="94"/>
      <c r="DW187" s="94"/>
      <c r="DX187" s="94"/>
      <c r="DY187" s="94"/>
      <c r="DZ187" s="94"/>
      <c r="EA187" s="94"/>
      <c r="EB187" s="94"/>
      <c r="EC187" s="94"/>
      <c r="ED187" s="94"/>
      <c r="EE187" s="94"/>
      <c r="EF187" s="94"/>
      <c r="EG187" s="94"/>
      <c r="EH187" s="94"/>
      <c r="EI187" s="94"/>
      <c r="EJ187" s="94"/>
      <c r="EK187" s="94"/>
      <c r="EL187" s="94"/>
      <c r="EM187" s="94"/>
      <c r="EN187" s="94"/>
      <c r="EO187" s="94"/>
      <c r="EP187" s="94"/>
      <c r="EQ187" s="94"/>
      <c r="ER187" s="94"/>
      <c r="ES187" s="94"/>
      <c r="ET187" s="94"/>
      <c r="EU187" s="94"/>
      <c r="EV187" s="94"/>
      <c r="EW187" s="94"/>
      <c r="EX187" s="94"/>
      <c r="EY187" s="94"/>
      <c r="EZ187" s="94"/>
      <c r="FA187" s="94"/>
      <c r="FB187" s="94"/>
      <c r="FC187" s="94"/>
      <c r="FD187" s="94"/>
      <c r="FE187" s="94"/>
      <c r="FF187" s="94"/>
      <c r="FG187" s="94"/>
      <c r="FH187" s="94"/>
      <c r="FI187" s="94"/>
      <c r="FJ187" s="94"/>
      <c r="FK187" s="94"/>
      <c r="FL187" s="94"/>
      <c r="FM187" s="94"/>
      <c r="FN187" s="94"/>
      <c r="FO187" s="94"/>
      <c r="FP187" s="94"/>
      <c r="FQ187" s="114"/>
      <c r="FR187" s="114"/>
      <c r="FS187" s="114"/>
      <c r="FT187" s="114"/>
      <c r="FU187" s="114"/>
      <c r="FV187" s="114"/>
      <c r="FW187" s="114"/>
      <c r="FX187" s="114"/>
      <c r="GC187" s="34"/>
      <c r="GI187" s="30"/>
      <c r="GJ187" s="30"/>
      <c r="GK187" s="30"/>
    </row>
    <row r="188" spans="24:193" x14ac:dyDescent="0.3">
      <c r="ET188" s="16"/>
      <c r="EU188" s="28"/>
      <c r="EW188" s="13"/>
      <c r="EX188" s="13"/>
      <c r="EY188" s="13"/>
      <c r="EZ188" s="13"/>
      <c r="FA188" s="13"/>
      <c r="FB188" s="13"/>
      <c r="FD188" s="29"/>
      <c r="FI188" s="17"/>
      <c r="FJ188" s="17"/>
      <c r="FK188" s="17"/>
      <c r="FL188" s="17"/>
      <c r="FM188" s="17"/>
      <c r="FN188" s="17"/>
      <c r="FO188" s="17"/>
      <c r="FP188" s="17"/>
      <c r="FQ188" s="17"/>
      <c r="FU188" s="16"/>
      <c r="FW188" s="123"/>
      <c r="FX188" s="123"/>
      <c r="FY188" s="123"/>
      <c r="FZ188" s="123"/>
      <c r="GC188" s="34"/>
      <c r="GI188" s="30"/>
      <c r="GJ188" s="30"/>
      <c r="GK188" s="30"/>
    </row>
    <row r="189" spans="24:193" x14ac:dyDescent="0.3">
      <c r="FD189" s="29"/>
      <c r="GC189" s="34"/>
      <c r="GI189" s="30"/>
      <c r="GJ189" s="30"/>
      <c r="GK189" s="30"/>
    </row>
    <row r="190" spans="24:193" x14ac:dyDescent="0.3">
      <c r="FD190" s="29"/>
      <c r="GC190" s="34"/>
      <c r="GI190" s="30"/>
      <c r="GJ190" s="30"/>
      <c r="GK190" s="30"/>
    </row>
    <row r="191" spans="24:193" x14ac:dyDescent="0.3">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59"/>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6"/>
      <c r="CD191" s="46"/>
      <c r="CE191" s="46"/>
      <c r="CF191" s="46"/>
      <c r="CG191" s="46"/>
      <c r="CH191" s="46"/>
      <c r="CI191" s="46"/>
      <c r="CJ191" s="46"/>
      <c r="CK191" s="46"/>
      <c r="CL191" s="46"/>
      <c r="CM191" s="46"/>
      <c r="CN191" s="46"/>
      <c r="CO191" s="94"/>
      <c r="CP191" s="94"/>
      <c r="CQ191" s="9"/>
      <c r="CR191" s="94"/>
      <c r="CS191" s="94"/>
      <c r="CT191" s="94"/>
      <c r="CU191" s="94"/>
      <c r="CV191" s="94"/>
      <c r="CW191" s="9"/>
      <c r="CX191" s="9"/>
      <c r="CY191" s="9"/>
      <c r="CZ191" s="9"/>
      <c r="DA191" s="9"/>
      <c r="DB191" s="9"/>
      <c r="DC191" s="9"/>
      <c r="DD191" s="9"/>
      <c r="DG191" s="15"/>
      <c r="DO191" s="15"/>
      <c r="DW191" s="15"/>
      <c r="EC191" s="4"/>
      <c r="EE191" s="15"/>
      <c r="EG191" s="4"/>
      <c r="EH191" s="4"/>
      <c r="EI191" s="4"/>
      <c r="EJ191" s="4"/>
      <c r="EK191" s="4"/>
      <c r="EM191" s="15"/>
      <c r="EN191" s="5"/>
      <c r="EO191" s="5"/>
      <c r="EP191" s="5"/>
      <c r="EQ191" s="5"/>
      <c r="ER191" s="5"/>
      <c r="ES191" s="5"/>
      <c r="ET191" s="5"/>
      <c r="EU191" s="15"/>
      <c r="FB191" s="16"/>
      <c r="FC191" s="15"/>
      <c r="FE191" s="13"/>
      <c r="FF191" s="13"/>
      <c r="FG191" s="13"/>
      <c r="FH191" s="13"/>
      <c r="FI191" s="13"/>
      <c r="FJ191" s="13"/>
      <c r="FK191" s="15"/>
      <c r="FL191" s="29"/>
      <c r="FS191" s="15"/>
      <c r="FU191" s="17"/>
      <c r="FW191" s="124"/>
      <c r="FX191" s="124"/>
      <c r="FY191" s="124"/>
      <c r="FZ191" s="124"/>
      <c r="GC191" s="34"/>
      <c r="GI191" s="30"/>
      <c r="GJ191" s="30"/>
      <c r="GK191" s="30"/>
    </row>
    <row r="192" spans="24:193" x14ac:dyDescent="0.3">
      <c r="X192" s="1"/>
      <c r="Y192" s="1"/>
      <c r="Z192" s="1"/>
      <c r="AA192" s="1"/>
      <c r="AB192" s="1"/>
      <c r="AC192" s="1"/>
      <c r="AD192" s="1"/>
      <c r="AE192" s="1"/>
      <c r="AF192" s="1"/>
      <c r="AG192" s="1"/>
      <c r="AH192" s="1"/>
      <c r="AI192" s="1"/>
      <c r="AJ192" s="1"/>
      <c r="AK192" s="1"/>
      <c r="AL192" s="1"/>
      <c r="AM192" s="1"/>
      <c r="AN192" s="1"/>
      <c r="AO192" s="1"/>
      <c r="AP192" s="1"/>
      <c r="AQ192" s="1"/>
      <c r="AR192" s="1"/>
      <c r="AS192" s="1"/>
      <c r="AT192" s="72"/>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9"/>
      <c r="CP192" s="9"/>
      <c r="CQ192" s="9"/>
      <c r="CR192" s="9"/>
      <c r="CS192" s="9"/>
      <c r="CT192" s="9"/>
      <c r="CU192" s="9"/>
      <c r="CV192" s="9"/>
      <c r="CW192" s="9"/>
      <c r="CX192" s="9"/>
      <c r="CY192" s="9"/>
      <c r="CZ192" s="9"/>
      <c r="DA192" s="9"/>
      <c r="DB192" s="9"/>
      <c r="DC192" s="9"/>
      <c r="DD192" s="9"/>
      <c r="DE192" s="9"/>
      <c r="DF192" s="9"/>
      <c r="DG192" s="9"/>
      <c r="DH192" s="9"/>
      <c r="DI192" s="9"/>
      <c r="DJ192" s="9"/>
      <c r="DK192" s="9"/>
      <c r="DL192" s="9"/>
      <c r="DM192" s="9"/>
      <c r="DN192" s="9"/>
      <c r="DO192" s="9"/>
      <c r="DP192" s="9"/>
      <c r="DQ192" s="9"/>
      <c r="DR192" s="9"/>
      <c r="DS192" s="9"/>
      <c r="DT192" s="9"/>
      <c r="DU192" s="9"/>
      <c r="DV192" s="9"/>
      <c r="DW192" s="9"/>
      <c r="DX192" s="9"/>
      <c r="DY192" s="9"/>
      <c r="DZ192" s="9"/>
      <c r="EA192" s="9"/>
      <c r="EB192" s="9"/>
      <c r="EC192" s="9"/>
      <c r="ED192" s="9"/>
      <c r="EE192" s="9"/>
      <c r="EF192" s="9"/>
      <c r="EG192" s="9"/>
      <c r="EH192" s="9"/>
      <c r="EI192" s="9"/>
      <c r="EJ192" s="9"/>
      <c r="EK192" s="9"/>
      <c r="EL192" s="9"/>
      <c r="EM192" s="9"/>
      <c r="EN192" s="9"/>
      <c r="EO192" s="9"/>
      <c r="EP192" s="9"/>
      <c r="EQ192" s="9"/>
      <c r="ER192" s="9"/>
      <c r="ES192" s="9"/>
      <c r="ET192" s="9"/>
      <c r="EU192" s="9"/>
      <c r="EV192" s="9"/>
      <c r="EW192" s="9"/>
      <c r="EX192" s="9"/>
      <c r="EY192" s="9"/>
      <c r="EZ192" s="9"/>
      <c r="FA192" s="9"/>
      <c r="FB192" s="9"/>
      <c r="FC192" s="9"/>
      <c r="FD192" s="9"/>
      <c r="FE192" s="9"/>
      <c r="FF192" s="9"/>
      <c r="FG192" s="9"/>
      <c r="FH192" s="9"/>
      <c r="FI192" s="9"/>
      <c r="FJ192" s="9"/>
      <c r="FK192" s="9"/>
      <c r="FL192" s="9"/>
      <c r="FM192" s="9"/>
      <c r="FN192" s="9"/>
      <c r="FO192" s="9"/>
      <c r="FP192" s="9"/>
      <c r="FQ192" s="9"/>
      <c r="FR192" s="9"/>
      <c r="FS192" s="9"/>
      <c r="FT192" s="9"/>
      <c r="FU192" s="9"/>
      <c r="FW192" s="125"/>
      <c r="FX192" s="125"/>
      <c r="FY192" s="125"/>
      <c r="FZ192" s="125"/>
      <c r="GC192" s="34"/>
      <c r="GI192" s="30"/>
      <c r="GJ192" s="30"/>
      <c r="GK192" s="30"/>
    </row>
    <row r="193" spans="24:193" x14ac:dyDescent="0.3">
      <c r="X193" s="115"/>
      <c r="Y193" s="116"/>
      <c r="Z193" s="16"/>
      <c r="AA193" s="36"/>
      <c r="AB193" s="36"/>
      <c r="AC193" s="16"/>
      <c r="AD193" s="31"/>
      <c r="AE193" s="31"/>
      <c r="AF193" s="16"/>
      <c r="AG193" s="36"/>
      <c r="AH193" s="36"/>
      <c r="AI193" s="16"/>
      <c r="AJ193" s="31"/>
      <c r="AK193" s="31"/>
      <c r="AL193" s="16"/>
      <c r="AM193" s="16"/>
      <c r="AN193" s="16"/>
      <c r="AO193" s="16"/>
      <c r="AP193" s="31"/>
      <c r="AQ193" s="31"/>
      <c r="AR193" s="16"/>
      <c r="AS193" s="10"/>
      <c r="AT193" s="119"/>
      <c r="AU193" s="10"/>
      <c r="AV193" s="10"/>
      <c r="AW193" s="118"/>
      <c r="AX193" s="10"/>
      <c r="AY193" s="10"/>
      <c r="AZ193" s="9"/>
      <c r="BA193" s="22"/>
      <c r="BB193" s="10"/>
      <c r="BC193" s="10"/>
      <c r="BD193" s="10"/>
      <c r="BE193" s="10"/>
      <c r="BF193" s="9"/>
      <c r="BG193" s="22"/>
      <c r="BH193" s="10"/>
      <c r="BI193" s="113"/>
      <c r="BJ193" s="113"/>
      <c r="BK193" s="113"/>
      <c r="BL193" s="113"/>
      <c r="BM193" s="113"/>
      <c r="BN193" s="113"/>
      <c r="BO193" s="113"/>
      <c r="BP193" s="113"/>
      <c r="BQ193" s="113"/>
      <c r="BR193" s="113"/>
      <c r="BS193" s="113"/>
      <c r="BT193" s="113"/>
      <c r="BU193" s="113"/>
      <c r="BV193" s="113"/>
      <c r="BW193" s="113"/>
      <c r="BX193" s="113"/>
      <c r="BY193" s="113"/>
      <c r="BZ193" s="113"/>
      <c r="CA193" s="113"/>
      <c r="CB193" s="113"/>
      <c r="CC193" s="113"/>
      <c r="CD193" s="113"/>
      <c r="CE193" s="113"/>
      <c r="CF193" s="113"/>
      <c r="CG193" s="113"/>
      <c r="CH193" s="113"/>
      <c r="CI193" s="113"/>
      <c r="CJ193" s="113"/>
      <c r="CK193" s="113"/>
      <c r="CL193" s="113"/>
      <c r="CM193" s="113"/>
      <c r="CN193" s="113"/>
      <c r="CO193" s="9"/>
      <c r="CP193" s="9"/>
      <c r="CQ193" s="9"/>
      <c r="CR193" s="9"/>
      <c r="CS193" s="9"/>
      <c r="CT193" s="9"/>
      <c r="CU193" s="9"/>
      <c r="CV193" s="9"/>
      <c r="CW193" s="9"/>
      <c r="CX193" s="9"/>
      <c r="CY193" s="9"/>
      <c r="CZ193" s="9"/>
      <c r="DA193" s="9"/>
      <c r="DB193" s="9"/>
      <c r="DC193" s="9"/>
      <c r="DD193" s="9"/>
      <c r="DE193" s="9"/>
      <c r="DF193" s="9"/>
      <c r="DG193" s="9"/>
      <c r="DH193" s="9"/>
      <c r="DI193" s="9"/>
      <c r="DJ193" s="9"/>
      <c r="DK193" s="9"/>
      <c r="DL193" s="9"/>
      <c r="DM193" s="9"/>
      <c r="DN193" s="9"/>
      <c r="DO193" s="9"/>
      <c r="DP193" s="9"/>
      <c r="DQ193" s="9"/>
      <c r="DR193" s="9"/>
      <c r="DS193" s="9"/>
      <c r="DT193" s="9"/>
      <c r="DU193" s="9"/>
      <c r="DV193" s="9"/>
      <c r="DW193" s="9"/>
      <c r="DX193" s="9"/>
      <c r="DY193" s="9"/>
      <c r="DZ193" s="9"/>
      <c r="EA193" s="9"/>
      <c r="EB193" s="9"/>
      <c r="EC193" s="9"/>
      <c r="ED193" s="9"/>
      <c r="EE193" s="9"/>
      <c r="EF193" s="9"/>
      <c r="EG193" s="9"/>
      <c r="EH193" s="9"/>
      <c r="EI193" s="9"/>
      <c r="EJ193" s="9"/>
      <c r="EK193" s="9"/>
      <c r="EL193" s="9"/>
      <c r="EM193" s="9"/>
      <c r="EN193" s="9"/>
      <c r="EO193" s="9"/>
      <c r="EP193" s="9"/>
      <c r="EQ193" s="9"/>
      <c r="ER193" s="9"/>
      <c r="ES193" s="9"/>
      <c r="ET193" s="9"/>
      <c r="EU193" s="9"/>
      <c r="EV193" s="9"/>
      <c r="EW193" s="9"/>
      <c r="EX193" s="9"/>
      <c r="EY193" s="9"/>
      <c r="EZ193" s="9"/>
      <c r="FA193" s="9"/>
      <c r="FB193" s="9"/>
      <c r="FC193" s="9"/>
      <c r="FD193" s="9"/>
      <c r="FE193" s="9"/>
      <c r="FF193" s="9"/>
      <c r="FG193" s="9"/>
      <c r="FH193" s="9"/>
      <c r="FI193" s="9"/>
      <c r="FJ193" s="9"/>
      <c r="FK193" s="9"/>
      <c r="FL193" s="9"/>
      <c r="FM193" s="9"/>
      <c r="FN193" s="9"/>
      <c r="FO193" s="9"/>
      <c r="FP193" s="9"/>
      <c r="FQ193" s="9"/>
      <c r="FR193" s="9"/>
      <c r="FS193" s="9"/>
      <c r="FT193" s="9"/>
      <c r="FU193" s="9"/>
      <c r="FV193" s="9"/>
      <c r="FW193" s="9"/>
      <c r="FX193" s="9"/>
      <c r="GC193" s="34"/>
      <c r="GI193" s="30"/>
      <c r="GJ193" s="30"/>
      <c r="GK193" s="30"/>
    </row>
    <row r="194" spans="24:193" x14ac:dyDescent="0.3">
      <c r="X194" s="117"/>
      <c r="Y194" s="117"/>
      <c r="Z194" s="39"/>
      <c r="AA194" s="39"/>
      <c r="AB194" s="39"/>
      <c r="AC194" s="98"/>
      <c r="AD194" s="41"/>
      <c r="AE194" s="41"/>
      <c r="AF194" s="40"/>
      <c r="AG194" s="39"/>
      <c r="AH194" s="39"/>
      <c r="AI194" s="98"/>
      <c r="AJ194" s="41"/>
      <c r="AK194" s="41"/>
      <c r="AL194" s="41"/>
      <c r="AM194" s="39"/>
      <c r="AN194" s="39"/>
      <c r="AO194" s="39"/>
      <c r="AP194" s="41"/>
      <c r="AQ194" s="41"/>
      <c r="AR194" s="4"/>
      <c r="AS194" s="10"/>
      <c r="AT194" s="13"/>
      <c r="AU194" s="17"/>
      <c r="AV194" s="11"/>
      <c r="AW194" s="10"/>
      <c r="AX194" s="10"/>
      <c r="AY194" s="10"/>
      <c r="AZ194" s="10"/>
      <c r="BA194" s="10"/>
      <c r="BB194" s="10"/>
      <c r="BC194" s="10"/>
      <c r="BD194" s="10"/>
      <c r="BE194" s="10"/>
      <c r="BF194" s="10"/>
      <c r="BG194" s="10"/>
      <c r="BH194" s="10"/>
      <c r="BI194" s="120"/>
      <c r="BJ194" s="120"/>
      <c r="BK194" s="120"/>
      <c r="BL194" s="120"/>
      <c r="BM194" s="120"/>
      <c r="BN194" s="120"/>
      <c r="BO194" s="120"/>
      <c r="BP194" s="120"/>
      <c r="BQ194" s="120"/>
      <c r="BR194" s="120"/>
      <c r="BS194" s="120"/>
      <c r="BT194" s="120"/>
      <c r="BU194" s="120"/>
      <c r="BV194" s="120"/>
      <c r="BW194" s="120"/>
      <c r="BX194" s="120"/>
      <c r="BY194" s="120"/>
      <c r="BZ194" s="120"/>
      <c r="CA194" s="120"/>
      <c r="CB194" s="120"/>
      <c r="CC194" s="120"/>
      <c r="CD194" s="120"/>
      <c r="CE194" s="120"/>
      <c r="CF194" s="120"/>
      <c r="CG194" s="120"/>
      <c r="CH194" s="120"/>
      <c r="CI194" s="120"/>
      <c r="CJ194" s="120"/>
      <c r="CK194" s="120"/>
      <c r="CL194" s="120"/>
      <c r="CM194" s="120"/>
      <c r="CN194" s="120"/>
      <c r="CO194" s="94"/>
      <c r="CP194" s="94"/>
      <c r="CQ194" s="94"/>
      <c r="CR194" s="94"/>
      <c r="CS194" s="94"/>
      <c r="CT194" s="94"/>
      <c r="CU194" s="94"/>
      <c r="CV194" s="94"/>
      <c r="CW194" s="94"/>
      <c r="CX194" s="94"/>
      <c r="CY194" s="94"/>
      <c r="CZ194" s="94"/>
      <c r="DA194" s="94"/>
      <c r="DB194" s="94"/>
      <c r="DC194" s="94"/>
      <c r="DD194" s="94"/>
      <c r="DE194" s="11"/>
      <c r="DF194" s="11"/>
      <c r="DG194" s="11"/>
      <c r="DH194" s="11"/>
      <c r="DI194" s="11"/>
      <c r="DJ194" s="11"/>
      <c r="DK194" s="11"/>
      <c r="DL194" s="11"/>
      <c r="DM194" s="94"/>
      <c r="DN194" s="94"/>
      <c r="DO194" s="94"/>
      <c r="DP194" s="94"/>
      <c r="DQ194" s="94"/>
      <c r="DR194" s="94"/>
      <c r="DS194" s="94"/>
      <c r="DT194" s="94"/>
      <c r="DU194" s="94"/>
      <c r="DV194" s="94"/>
      <c r="DW194" s="94"/>
      <c r="DX194" s="94"/>
      <c r="DY194" s="94"/>
      <c r="DZ194" s="94"/>
      <c r="EA194" s="94"/>
      <c r="EB194" s="94"/>
      <c r="EC194" s="94"/>
      <c r="ED194" s="94"/>
      <c r="EE194" s="94"/>
      <c r="EF194" s="94"/>
      <c r="EG194" s="94"/>
      <c r="EH194" s="94"/>
      <c r="EI194" s="94"/>
      <c r="EJ194" s="94"/>
      <c r="EK194" s="94"/>
      <c r="EL194" s="94"/>
      <c r="EM194" s="94"/>
      <c r="EN194" s="94"/>
      <c r="EO194" s="94"/>
      <c r="EP194" s="94"/>
      <c r="EQ194" s="94"/>
      <c r="ER194" s="94"/>
      <c r="ES194" s="94"/>
      <c r="ET194" s="94"/>
      <c r="EU194" s="94"/>
      <c r="EV194" s="94"/>
      <c r="EW194" s="94"/>
      <c r="EX194" s="94"/>
      <c r="EY194" s="94"/>
      <c r="EZ194" s="94"/>
      <c r="FA194" s="94"/>
      <c r="FB194" s="94"/>
      <c r="FC194" s="94"/>
      <c r="FD194" s="94"/>
      <c r="FE194" s="94"/>
      <c r="FF194" s="94"/>
      <c r="FG194" s="94"/>
      <c r="FH194" s="94"/>
      <c r="FI194" s="94"/>
      <c r="FJ194" s="94"/>
      <c r="FK194" s="94"/>
      <c r="FL194" s="94"/>
      <c r="FM194" s="94"/>
      <c r="FN194" s="94"/>
      <c r="FO194" s="94"/>
      <c r="FP194" s="94"/>
      <c r="FQ194" s="114"/>
      <c r="FR194" s="114"/>
      <c r="FS194" s="114"/>
      <c r="FT194" s="114"/>
      <c r="FU194" s="114"/>
      <c r="FV194" s="114"/>
      <c r="FW194" s="114"/>
      <c r="FX194" s="114"/>
      <c r="GC194" s="34"/>
      <c r="GI194" s="30"/>
      <c r="GJ194" s="30"/>
      <c r="GK194" s="30"/>
    </row>
    <row r="195" spans="24:193" x14ac:dyDescent="0.3">
      <c r="X195" s="117"/>
      <c r="Y195" s="117"/>
      <c r="Z195" s="39"/>
      <c r="AA195" s="39"/>
      <c r="AB195" s="39"/>
      <c r="AC195" s="98"/>
      <c r="AD195" s="41"/>
      <c r="AE195" s="41"/>
      <c r="AF195" s="40"/>
      <c r="AG195" s="39"/>
      <c r="AH195" s="39"/>
      <c r="AI195" s="98"/>
      <c r="AJ195" s="41"/>
      <c r="AK195" s="41"/>
      <c r="AL195" s="41"/>
      <c r="AM195" s="39"/>
      <c r="AN195" s="39"/>
      <c r="AO195" s="39"/>
      <c r="AP195" s="41"/>
      <c r="AQ195" s="41"/>
      <c r="AR195" s="4"/>
      <c r="AS195" s="10"/>
      <c r="AT195" s="13"/>
      <c r="AU195" s="17"/>
      <c r="AV195" s="11"/>
      <c r="AW195" s="10"/>
      <c r="AX195" s="10"/>
      <c r="AY195" s="10"/>
      <c r="AZ195" s="10"/>
      <c r="BA195" s="10"/>
      <c r="BB195" s="10"/>
      <c r="BC195" s="10"/>
      <c r="BD195" s="10"/>
      <c r="BE195" s="10"/>
      <c r="BF195" s="10"/>
      <c r="BG195" s="10"/>
      <c r="BH195" s="10"/>
      <c r="BI195" s="120"/>
      <c r="BJ195" s="120"/>
      <c r="BK195" s="120"/>
      <c r="BL195" s="120"/>
      <c r="BM195" s="120"/>
      <c r="BN195" s="120"/>
      <c r="BO195" s="120"/>
      <c r="BP195" s="120"/>
      <c r="BQ195" s="120"/>
      <c r="BR195" s="120"/>
      <c r="BS195" s="120"/>
      <c r="BT195" s="120"/>
      <c r="BU195" s="120"/>
      <c r="BV195" s="120"/>
      <c r="BW195" s="120"/>
      <c r="BX195" s="120"/>
      <c r="BY195" s="120"/>
      <c r="BZ195" s="120"/>
      <c r="CA195" s="120"/>
      <c r="CB195" s="120"/>
      <c r="CC195" s="120"/>
      <c r="CD195" s="120"/>
      <c r="CE195" s="120"/>
      <c r="CF195" s="120"/>
      <c r="CG195" s="120"/>
      <c r="CH195" s="120"/>
      <c r="CI195" s="120"/>
      <c r="CJ195" s="120"/>
      <c r="CK195" s="120"/>
      <c r="CL195" s="120"/>
      <c r="CM195" s="120"/>
      <c r="CN195" s="120"/>
      <c r="CO195" s="94"/>
      <c r="CP195" s="94"/>
      <c r="CQ195" s="94"/>
      <c r="CR195" s="94"/>
      <c r="CS195" s="94"/>
      <c r="CT195" s="94"/>
      <c r="CU195" s="94"/>
      <c r="CV195" s="94"/>
      <c r="CW195" s="94"/>
      <c r="CX195" s="94"/>
      <c r="CY195" s="94"/>
      <c r="CZ195" s="94"/>
      <c r="DA195" s="94"/>
      <c r="DB195" s="94"/>
      <c r="DC195" s="94"/>
      <c r="DD195" s="94"/>
      <c r="DE195" s="11"/>
      <c r="DF195" s="11"/>
      <c r="DG195" s="11"/>
      <c r="DH195" s="11"/>
      <c r="DI195" s="11"/>
      <c r="DJ195" s="11"/>
      <c r="DK195" s="11"/>
      <c r="DL195" s="11"/>
      <c r="DM195" s="94"/>
      <c r="DN195" s="94"/>
      <c r="DO195" s="94"/>
      <c r="DP195" s="94"/>
      <c r="DQ195" s="94"/>
      <c r="DR195" s="94"/>
      <c r="DS195" s="94"/>
      <c r="DT195" s="94"/>
      <c r="DU195" s="94"/>
      <c r="DV195" s="94"/>
      <c r="DW195" s="94"/>
      <c r="DX195" s="94"/>
      <c r="DY195" s="94"/>
      <c r="DZ195" s="94"/>
      <c r="EA195" s="94"/>
      <c r="EB195" s="94"/>
      <c r="EC195" s="94"/>
      <c r="ED195" s="94"/>
      <c r="EE195" s="94"/>
      <c r="EF195" s="94"/>
      <c r="EG195" s="94"/>
      <c r="EH195" s="94"/>
      <c r="EI195" s="94"/>
      <c r="EJ195" s="94"/>
      <c r="EK195" s="94"/>
      <c r="EL195" s="94"/>
      <c r="EM195" s="94"/>
      <c r="EN195" s="94"/>
      <c r="EO195" s="94"/>
      <c r="EP195" s="94"/>
      <c r="EQ195" s="94"/>
      <c r="ER195" s="94"/>
      <c r="ES195" s="94"/>
      <c r="ET195" s="94"/>
      <c r="EU195" s="94"/>
      <c r="EV195" s="94"/>
      <c r="EW195" s="94"/>
      <c r="EX195" s="94"/>
      <c r="EY195" s="94"/>
      <c r="EZ195" s="94"/>
      <c r="FA195" s="94"/>
      <c r="FB195" s="94"/>
      <c r="FC195" s="94"/>
      <c r="FD195" s="94"/>
      <c r="FE195" s="94"/>
      <c r="FF195" s="94"/>
      <c r="FG195" s="94"/>
      <c r="FH195" s="94"/>
      <c r="FI195" s="94"/>
      <c r="FJ195" s="94"/>
      <c r="FK195" s="94"/>
      <c r="FL195" s="94"/>
      <c r="FM195" s="94"/>
      <c r="FN195" s="94"/>
      <c r="FO195" s="94"/>
      <c r="FP195" s="94"/>
      <c r="FQ195" s="114"/>
      <c r="FR195" s="114"/>
      <c r="FS195" s="114"/>
      <c r="FT195" s="114"/>
      <c r="FU195" s="114"/>
      <c r="FV195" s="114"/>
      <c r="FW195" s="114"/>
      <c r="FX195" s="114"/>
      <c r="GC195" s="34"/>
      <c r="GI195" s="30"/>
      <c r="GJ195" s="30"/>
      <c r="GK195" s="30"/>
    </row>
    <row r="196" spans="24:193" x14ac:dyDescent="0.3">
      <c r="X196" s="117"/>
      <c r="Y196" s="117"/>
      <c r="Z196" s="39"/>
      <c r="AA196" s="39"/>
      <c r="AB196" s="39"/>
      <c r="AC196" s="98"/>
      <c r="AD196" s="41"/>
      <c r="AE196" s="41"/>
      <c r="AF196" s="40"/>
      <c r="AG196" s="39"/>
      <c r="AH196" s="39"/>
      <c r="AI196" s="98"/>
      <c r="AJ196" s="41"/>
      <c r="AK196" s="41"/>
      <c r="AL196" s="41"/>
      <c r="AM196" s="39"/>
      <c r="AN196" s="39"/>
      <c r="AO196" s="39"/>
      <c r="AP196" s="41"/>
      <c r="AQ196" s="41"/>
      <c r="AR196" s="4"/>
      <c r="AS196" s="10"/>
      <c r="AT196" s="13"/>
      <c r="AU196" s="17"/>
      <c r="AV196" s="11"/>
      <c r="AW196" s="10"/>
      <c r="AX196" s="10"/>
      <c r="AY196" s="10"/>
      <c r="AZ196" s="10"/>
      <c r="BA196" s="10"/>
      <c r="BB196" s="10"/>
      <c r="BC196" s="10"/>
      <c r="BD196" s="10"/>
      <c r="BE196" s="10"/>
      <c r="BF196" s="10"/>
      <c r="BG196" s="10"/>
      <c r="BH196" s="10"/>
      <c r="BI196" s="120"/>
      <c r="BJ196" s="120"/>
      <c r="BK196" s="120"/>
      <c r="BL196" s="120"/>
      <c r="BM196" s="120"/>
      <c r="BN196" s="120"/>
      <c r="BO196" s="120"/>
      <c r="BP196" s="120"/>
      <c r="BQ196" s="120"/>
      <c r="BR196" s="120"/>
      <c r="BS196" s="120"/>
      <c r="BT196" s="120"/>
      <c r="BU196" s="120"/>
      <c r="BV196" s="120"/>
      <c r="BW196" s="120"/>
      <c r="BX196" s="120"/>
      <c r="BY196" s="120"/>
      <c r="BZ196" s="120"/>
      <c r="CA196" s="120"/>
      <c r="CB196" s="120"/>
      <c r="CC196" s="120"/>
      <c r="CD196" s="120"/>
      <c r="CE196" s="120"/>
      <c r="CF196" s="120"/>
      <c r="CG196" s="120"/>
      <c r="CH196" s="120"/>
      <c r="CI196" s="120"/>
      <c r="CJ196" s="120"/>
      <c r="CK196" s="120"/>
      <c r="CL196" s="120"/>
      <c r="CM196" s="120"/>
      <c r="CN196" s="120"/>
      <c r="CO196" s="94"/>
      <c r="CP196" s="94"/>
      <c r="CQ196" s="94"/>
      <c r="CR196" s="94"/>
      <c r="CS196" s="94"/>
      <c r="CT196" s="94"/>
      <c r="CU196" s="94"/>
      <c r="CV196" s="94"/>
      <c r="CW196" s="94"/>
      <c r="CX196" s="94"/>
      <c r="CY196" s="94"/>
      <c r="CZ196" s="94"/>
      <c r="DA196" s="94"/>
      <c r="DB196" s="94"/>
      <c r="DC196" s="94"/>
      <c r="DD196" s="94"/>
      <c r="DE196" s="11"/>
      <c r="DF196" s="11"/>
      <c r="DG196" s="11"/>
      <c r="DH196" s="11"/>
      <c r="DI196" s="11"/>
      <c r="DJ196" s="11"/>
      <c r="DK196" s="11"/>
      <c r="DL196" s="11"/>
      <c r="DM196" s="94"/>
      <c r="DN196" s="94"/>
      <c r="DO196" s="94"/>
      <c r="DP196" s="94"/>
      <c r="DQ196" s="94"/>
      <c r="DR196" s="94"/>
      <c r="DS196" s="94"/>
      <c r="DT196" s="94"/>
      <c r="DU196" s="94"/>
      <c r="DV196" s="94"/>
      <c r="DW196" s="94"/>
      <c r="DX196" s="94"/>
      <c r="DY196" s="94"/>
      <c r="DZ196" s="94"/>
      <c r="EA196" s="94"/>
      <c r="EB196" s="94"/>
      <c r="EC196" s="94"/>
      <c r="ED196" s="94"/>
      <c r="EE196" s="94"/>
      <c r="EF196" s="94"/>
      <c r="EG196" s="94"/>
      <c r="EH196" s="94"/>
      <c r="EI196" s="94"/>
      <c r="EJ196" s="94"/>
      <c r="EK196" s="94"/>
      <c r="EL196" s="94"/>
      <c r="EM196" s="94"/>
      <c r="EN196" s="94"/>
      <c r="EO196" s="94"/>
      <c r="EP196" s="94"/>
      <c r="EQ196" s="94"/>
      <c r="ER196" s="94"/>
      <c r="ES196" s="94"/>
      <c r="ET196" s="94"/>
      <c r="EU196" s="94"/>
      <c r="EV196" s="94"/>
      <c r="EW196" s="94"/>
      <c r="EX196" s="94"/>
      <c r="EY196" s="94"/>
      <c r="EZ196" s="94"/>
      <c r="FA196" s="94"/>
      <c r="FB196" s="94"/>
      <c r="FC196" s="94"/>
      <c r="FD196" s="94"/>
      <c r="FE196" s="94"/>
      <c r="FF196" s="94"/>
      <c r="FG196" s="94"/>
      <c r="FH196" s="94"/>
      <c r="FI196" s="94"/>
      <c r="FJ196" s="94"/>
      <c r="FK196" s="94"/>
      <c r="FL196" s="94"/>
      <c r="FM196" s="94"/>
      <c r="FN196" s="94"/>
      <c r="FO196" s="94"/>
      <c r="FP196" s="94"/>
      <c r="FQ196" s="114"/>
      <c r="FR196" s="114"/>
      <c r="FS196" s="114"/>
      <c r="FT196" s="114"/>
      <c r="FU196" s="114"/>
      <c r="FV196" s="114"/>
      <c r="FW196" s="114"/>
      <c r="FX196" s="114"/>
      <c r="GC196" s="34"/>
      <c r="GI196" s="30"/>
      <c r="GJ196" s="30"/>
      <c r="GK196" s="30"/>
    </row>
    <row r="197" spans="24:193" x14ac:dyDescent="0.3">
      <c r="X197" s="117"/>
      <c r="Y197" s="117"/>
      <c r="Z197" s="39"/>
      <c r="AA197" s="39"/>
      <c r="AB197" s="39"/>
      <c r="AC197" s="98"/>
      <c r="AD197" s="41"/>
      <c r="AE197" s="41"/>
      <c r="AF197" s="40"/>
      <c r="AG197" s="39"/>
      <c r="AH197" s="39"/>
      <c r="AI197" s="98"/>
      <c r="AJ197" s="41"/>
      <c r="AK197" s="41"/>
      <c r="AL197" s="41"/>
      <c r="AM197" s="39"/>
      <c r="AN197" s="39"/>
      <c r="AO197" s="39"/>
      <c r="AP197" s="41"/>
      <c r="AQ197" s="41"/>
      <c r="AR197" s="4"/>
      <c r="AS197" s="10"/>
      <c r="AT197" s="13"/>
      <c r="AU197" s="17"/>
      <c r="AV197" s="11"/>
      <c r="AW197" s="10"/>
      <c r="AX197" s="10"/>
      <c r="AY197" s="10"/>
      <c r="AZ197" s="10"/>
      <c r="BA197" s="10"/>
      <c r="BB197" s="10"/>
      <c r="BC197" s="10"/>
      <c r="BD197" s="10"/>
      <c r="BE197" s="10"/>
      <c r="BF197" s="10"/>
      <c r="BG197" s="10"/>
      <c r="BH197" s="10"/>
      <c r="BI197" s="120"/>
      <c r="BJ197" s="120"/>
      <c r="BK197" s="120"/>
      <c r="BL197" s="120"/>
      <c r="BM197" s="120"/>
      <c r="BN197" s="120"/>
      <c r="BO197" s="120"/>
      <c r="BP197" s="120"/>
      <c r="BQ197" s="120"/>
      <c r="BR197" s="120"/>
      <c r="BS197" s="120"/>
      <c r="BT197" s="120"/>
      <c r="BU197" s="120"/>
      <c r="BV197" s="120"/>
      <c r="BW197" s="120"/>
      <c r="BX197" s="120"/>
      <c r="BY197" s="120"/>
      <c r="BZ197" s="120"/>
      <c r="CA197" s="120"/>
      <c r="CB197" s="120"/>
      <c r="CC197" s="120"/>
      <c r="CD197" s="120"/>
      <c r="CE197" s="120"/>
      <c r="CF197" s="120"/>
      <c r="CG197" s="120"/>
      <c r="CH197" s="120"/>
      <c r="CI197" s="120"/>
      <c r="CJ197" s="120"/>
      <c r="CK197" s="120"/>
      <c r="CL197" s="120"/>
      <c r="CM197" s="120"/>
      <c r="CN197" s="120"/>
      <c r="CO197" s="94"/>
      <c r="CP197" s="94"/>
      <c r="CQ197" s="94"/>
      <c r="CR197" s="94"/>
      <c r="CS197" s="94"/>
      <c r="CT197" s="94"/>
      <c r="CU197" s="94"/>
      <c r="CV197" s="94"/>
      <c r="CW197" s="94"/>
      <c r="CX197" s="94"/>
      <c r="CY197" s="94"/>
      <c r="CZ197" s="94"/>
      <c r="DA197" s="94"/>
      <c r="DB197" s="94"/>
      <c r="DC197" s="94"/>
      <c r="DD197" s="94"/>
      <c r="DE197" s="11"/>
      <c r="DF197" s="11"/>
      <c r="DG197" s="11"/>
      <c r="DH197" s="11"/>
      <c r="DI197" s="11"/>
      <c r="DJ197" s="11"/>
      <c r="DK197" s="11"/>
      <c r="DL197" s="11"/>
      <c r="DM197" s="94"/>
      <c r="DN197" s="94"/>
      <c r="DO197" s="94"/>
      <c r="DP197" s="94"/>
      <c r="DQ197" s="94"/>
      <c r="DR197" s="94"/>
      <c r="DS197" s="94"/>
      <c r="DT197" s="94"/>
      <c r="DU197" s="94"/>
      <c r="DV197" s="94"/>
      <c r="DW197" s="94"/>
      <c r="DX197" s="94"/>
      <c r="DY197" s="94"/>
      <c r="DZ197" s="94"/>
      <c r="EA197" s="94"/>
      <c r="EB197" s="94"/>
      <c r="EC197" s="94"/>
      <c r="ED197" s="94"/>
      <c r="EE197" s="94"/>
      <c r="EF197" s="94"/>
      <c r="EG197" s="94"/>
      <c r="EH197" s="94"/>
      <c r="EI197" s="94"/>
      <c r="EJ197" s="94"/>
      <c r="EK197" s="94"/>
      <c r="EL197" s="94"/>
      <c r="EM197" s="94"/>
      <c r="EN197" s="94"/>
      <c r="EO197" s="94"/>
      <c r="EP197" s="94"/>
      <c r="EQ197" s="94"/>
      <c r="ER197" s="94"/>
      <c r="ES197" s="94"/>
      <c r="ET197" s="94"/>
      <c r="EU197" s="94"/>
      <c r="EV197" s="94"/>
      <c r="EW197" s="94"/>
      <c r="EX197" s="94"/>
      <c r="EY197" s="94"/>
      <c r="EZ197" s="94"/>
      <c r="FA197" s="94"/>
      <c r="FB197" s="94"/>
      <c r="FC197" s="94"/>
      <c r="FD197" s="94"/>
      <c r="FE197" s="94"/>
      <c r="FF197" s="94"/>
      <c r="FG197" s="94"/>
      <c r="FH197" s="94"/>
      <c r="FI197" s="94"/>
      <c r="FJ197" s="94"/>
      <c r="FK197" s="94"/>
      <c r="FL197" s="94"/>
      <c r="FM197" s="94"/>
      <c r="FN197" s="94"/>
      <c r="FO197" s="94"/>
      <c r="FP197" s="94"/>
      <c r="FQ197" s="114"/>
      <c r="FR197" s="114"/>
      <c r="FS197" s="114"/>
      <c r="FT197" s="114"/>
      <c r="FU197" s="114"/>
      <c r="FV197" s="114"/>
      <c r="FW197" s="114"/>
      <c r="FX197" s="114"/>
      <c r="GC197" s="34"/>
      <c r="GI197" s="30"/>
      <c r="GJ197" s="30"/>
      <c r="GK197" s="30"/>
    </row>
    <row r="198" spans="24:193" x14ac:dyDescent="0.3">
      <c r="X198" s="117"/>
      <c r="Y198" s="117"/>
      <c r="Z198" s="39"/>
      <c r="AA198" s="39"/>
      <c r="AB198" s="39"/>
      <c r="AC198" s="98"/>
      <c r="AD198" s="41"/>
      <c r="AE198" s="41"/>
      <c r="AF198" s="40"/>
      <c r="AG198" s="39"/>
      <c r="AH198" s="39"/>
      <c r="AI198" s="98"/>
      <c r="AJ198" s="41"/>
      <c r="AK198" s="41"/>
      <c r="AL198" s="41"/>
      <c r="AM198" s="39"/>
      <c r="AN198" s="39"/>
      <c r="AO198" s="39"/>
      <c r="AP198" s="41"/>
      <c r="AQ198" s="41"/>
      <c r="AR198" s="4"/>
      <c r="AS198" s="10"/>
      <c r="AT198" s="13"/>
      <c r="AU198" s="17"/>
      <c r="AV198" s="11"/>
      <c r="AW198" s="10"/>
      <c r="AX198" s="10"/>
      <c r="AY198" s="10"/>
      <c r="AZ198" s="10"/>
      <c r="BA198" s="10"/>
      <c r="BB198" s="10"/>
      <c r="BC198" s="10"/>
      <c r="BD198" s="10"/>
      <c r="BE198" s="10"/>
      <c r="BF198" s="10"/>
      <c r="BG198" s="10"/>
      <c r="BH198" s="10"/>
      <c r="BI198" s="120"/>
      <c r="BJ198" s="120"/>
      <c r="BK198" s="120"/>
      <c r="BL198" s="120"/>
      <c r="BM198" s="120"/>
      <c r="BN198" s="120"/>
      <c r="BO198" s="120"/>
      <c r="BP198" s="120"/>
      <c r="BQ198" s="120"/>
      <c r="BR198" s="120"/>
      <c r="BS198" s="120"/>
      <c r="BT198" s="120"/>
      <c r="BU198" s="120"/>
      <c r="BV198" s="120"/>
      <c r="BW198" s="120"/>
      <c r="BX198" s="120"/>
      <c r="BY198" s="120"/>
      <c r="BZ198" s="120"/>
      <c r="CA198" s="120"/>
      <c r="CB198" s="120"/>
      <c r="CC198" s="120"/>
      <c r="CD198" s="120"/>
      <c r="CE198" s="120"/>
      <c r="CF198" s="120"/>
      <c r="CG198" s="120"/>
      <c r="CH198" s="120"/>
      <c r="CI198" s="120"/>
      <c r="CJ198" s="120"/>
      <c r="CK198" s="120"/>
      <c r="CL198" s="120"/>
      <c r="CM198" s="120"/>
      <c r="CN198" s="120"/>
      <c r="CO198" s="94"/>
      <c r="CP198" s="94"/>
      <c r="CQ198" s="94"/>
      <c r="CR198" s="94"/>
      <c r="CS198" s="94"/>
      <c r="CT198" s="94"/>
      <c r="CU198" s="94"/>
      <c r="CV198" s="94"/>
      <c r="CW198" s="94"/>
      <c r="CX198" s="94"/>
      <c r="CY198" s="94"/>
      <c r="CZ198" s="94"/>
      <c r="DA198" s="94"/>
      <c r="DB198" s="94"/>
      <c r="DC198" s="94"/>
      <c r="DD198" s="94"/>
      <c r="DE198" s="11"/>
      <c r="DF198" s="11"/>
      <c r="DG198" s="11"/>
      <c r="DH198" s="11"/>
      <c r="DI198" s="11"/>
      <c r="DJ198" s="11"/>
      <c r="DK198" s="11"/>
      <c r="DL198" s="11"/>
      <c r="DM198" s="94"/>
      <c r="DN198" s="94"/>
      <c r="DO198" s="94"/>
      <c r="DP198" s="94"/>
      <c r="DQ198" s="94"/>
      <c r="DR198" s="94"/>
      <c r="DS198" s="94"/>
      <c r="DT198" s="94"/>
      <c r="DU198" s="94"/>
      <c r="DV198" s="94"/>
      <c r="DW198" s="94"/>
      <c r="DX198" s="94"/>
      <c r="DY198" s="94"/>
      <c r="DZ198" s="94"/>
      <c r="EA198" s="94"/>
      <c r="EB198" s="94"/>
      <c r="EC198" s="94"/>
      <c r="ED198" s="94"/>
      <c r="EE198" s="94"/>
      <c r="EF198" s="94"/>
      <c r="EG198" s="94"/>
      <c r="EH198" s="94"/>
      <c r="EI198" s="94"/>
      <c r="EJ198" s="94"/>
      <c r="EK198" s="94"/>
      <c r="EL198" s="94"/>
      <c r="EM198" s="94"/>
      <c r="EN198" s="94"/>
      <c r="EO198" s="94"/>
      <c r="EP198" s="94"/>
      <c r="EQ198" s="94"/>
      <c r="ER198" s="94"/>
      <c r="ES198" s="94"/>
      <c r="ET198" s="94"/>
      <c r="EU198" s="94"/>
      <c r="EV198" s="94"/>
      <c r="EW198" s="94"/>
      <c r="EX198" s="94"/>
      <c r="EY198" s="94"/>
      <c r="EZ198" s="94"/>
      <c r="FA198" s="94"/>
      <c r="FB198" s="94"/>
      <c r="FC198" s="94"/>
      <c r="FD198" s="94"/>
      <c r="FE198" s="94"/>
      <c r="FF198" s="94"/>
      <c r="FG198" s="94"/>
      <c r="FH198" s="94"/>
      <c r="FI198" s="94"/>
      <c r="FJ198" s="94"/>
      <c r="FK198" s="94"/>
      <c r="FL198" s="94"/>
      <c r="FM198" s="94"/>
      <c r="FN198" s="94"/>
      <c r="FO198" s="94"/>
      <c r="FP198" s="94"/>
      <c r="FQ198" s="114"/>
      <c r="FR198" s="114"/>
      <c r="FS198" s="114"/>
      <c r="FT198" s="114"/>
      <c r="FU198" s="114"/>
      <c r="FV198" s="114"/>
      <c r="FW198" s="114"/>
      <c r="FX198" s="114"/>
      <c r="GC198" s="34"/>
      <c r="GI198" s="30"/>
      <c r="GJ198" s="30"/>
      <c r="GK198" s="30"/>
    </row>
    <row r="199" spans="24:193" x14ac:dyDescent="0.3">
      <c r="X199" s="117"/>
      <c r="Y199" s="117"/>
      <c r="Z199" s="39"/>
      <c r="AA199" s="39"/>
      <c r="AB199" s="39"/>
      <c r="AC199" s="98"/>
      <c r="AD199" s="41"/>
      <c r="AE199" s="41"/>
      <c r="AF199" s="40"/>
      <c r="AG199" s="39"/>
      <c r="AH199" s="39"/>
      <c r="AI199" s="98"/>
      <c r="AJ199" s="41"/>
      <c r="AK199" s="41"/>
      <c r="AL199" s="41"/>
      <c r="AM199" s="39"/>
      <c r="AN199" s="39"/>
      <c r="AO199" s="39"/>
      <c r="AP199" s="41"/>
      <c r="AQ199" s="41"/>
      <c r="AR199" s="4"/>
      <c r="AS199" s="10"/>
      <c r="AT199" s="13"/>
      <c r="AU199" s="17"/>
      <c r="AV199" s="11"/>
      <c r="AW199" s="10"/>
      <c r="AX199" s="10"/>
      <c r="AY199" s="10"/>
      <c r="AZ199" s="10"/>
      <c r="BA199" s="10"/>
      <c r="BB199" s="10"/>
      <c r="BC199" s="10"/>
      <c r="BD199" s="10"/>
      <c r="BE199" s="10"/>
      <c r="BF199" s="10"/>
      <c r="BG199" s="10"/>
      <c r="BH199" s="10"/>
      <c r="BI199" s="120"/>
      <c r="BJ199" s="120"/>
      <c r="BK199" s="120"/>
      <c r="BL199" s="120"/>
      <c r="BM199" s="120"/>
      <c r="BN199" s="120"/>
      <c r="BO199" s="120"/>
      <c r="BP199" s="120"/>
      <c r="BQ199" s="120"/>
      <c r="BR199" s="120"/>
      <c r="BS199" s="120"/>
      <c r="BT199" s="120"/>
      <c r="BU199" s="120"/>
      <c r="BV199" s="120"/>
      <c r="BW199" s="120"/>
      <c r="BX199" s="120"/>
      <c r="BY199" s="120"/>
      <c r="BZ199" s="120"/>
      <c r="CA199" s="120"/>
      <c r="CB199" s="120"/>
      <c r="CC199" s="120"/>
      <c r="CD199" s="120"/>
      <c r="CE199" s="120"/>
      <c r="CF199" s="120"/>
      <c r="CG199" s="120"/>
      <c r="CH199" s="120"/>
      <c r="CI199" s="120"/>
      <c r="CJ199" s="120"/>
      <c r="CK199" s="120"/>
      <c r="CL199" s="120"/>
      <c r="CM199" s="120"/>
      <c r="CN199" s="120"/>
      <c r="CO199" s="94"/>
      <c r="CP199" s="94"/>
      <c r="CQ199" s="94"/>
      <c r="CR199" s="94"/>
      <c r="CS199" s="94"/>
      <c r="CT199" s="94"/>
      <c r="CU199" s="94"/>
      <c r="CV199" s="94"/>
      <c r="CW199" s="94"/>
      <c r="CX199" s="94"/>
      <c r="CY199" s="94"/>
      <c r="CZ199" s="94"/>
      <c r="DA199" s="94"/>
      <c r="DB199" s="94"/>
      <c r="DC199" s="94"/>
      <c r="DD199" s="94"/>
      <c r="DE199" s="11"/>
      <c r="DF199" s="11"/>
      <c r="DG199" s="11"/>
      <c r="DH199" s="11"/>
      <c r="DI199" s="11"/>
      <c r="DJ199" s="11"/>
      <c r="DK199" s="11"/>
      <c r="DL199" s="11"/>
      <c r="DM199" s="94"/>
      <c r="DN199" s="94"/>
      <c r="DO199" s="94"/>
      <c r="DP199" s="94"/>
      <c r="DQ199" s="94"/>
      <c r="DR199" s="94"/>
      <c r="DS199" s="94"/>
      <c r="DT199" s="94"/>
      <c r="DU199" s="94"/>
      <c r="DV199" s="94"/>
      <c r="DW199" s="94"/>
      <c r="DX199" s="94"/>
      <c r="DY199" s="94"/>
      <c r="DZ199" s="94"/>
      <c r="EA199" s="94"/>
      <c r="EB199" s="94"/>
      <c r="EC199" s="94"/>
      <c r="ED199" s="94"/>
      <c r="EE199" s="94"/>
      <c r="EF199" s="94"/>
      <c r="EG199" s="94"/>
      <c r="EH199" s="94"/>
      <c r="EI199" s="94"/>
      <c r="EJ199" s="94"/>
      <c r="EK199" s="94"/>
      <c r="EL199" s="94"/>
      <c r="EM199" s="94"/>
      <c r="EN199" s="94"/>
      <c r="EO199" s="94"/>
      <c r="EP199" s="94"/>
      <c r="EQ199" s="94"/>
      <c r="ER199" s="94"/>
      <c r="ES199" s="94"/>
      <c r="ET199" s="94"/>
      <c r="EU199" s="94"/>
      <c r="EV199" s="94"/>
      <c r="EW199" s="94"/>
      <c r="EX199" s="94"/>
      <c r="EY199" s="94"/>
      <c r="EZ199" s="94"/>
      <c r="FA199" s="94"/>
      <c r="FB199" s="94"/>
      <c r="FC199" s="94"/>
      <c r="FD199" s="94"/>
      <c r="FE199" s="94"/>
      <c r="FF199" s="94"/>
      <c r="FG199" s="94"/>
      <c r="FH199" s="94"/>
      <c r="FI199" s="94"/>
      <c r="FJ199" s="94"/>
      <c r="FK199" s="94"/>
      <c r="FL199" s="94"/>
      <c r="FM199" s="94"/>
      <c r="FN199" s="94"/>
      <c r="FO199" s="94"/>
      <c r="FP199" s="94"/>
      <c r="FQ199" s="114"/>
      <c r="FR199" s="114"/>
      <c r="FS199" s="114"/>
      <c r="FT199" s="114"/>
      <c r="FU199" s="114"/>
      <c r="FV199" s="114"/>
      <c r="FW199" s="114"/>
      <c r="FX199" s="114"/>
      <c r="GC199" s="34"/>
      <c r="GI199" s="30"/>
      <c r="GJ199" s="30"/>
      <c r="GK199" s="30"/>
    </row>
    <row r="200" spans="24:193" x14ac:dyDescent="0.3">
      <c r="X200" s="117"/>
      <c r="Y200" s="117"/>
      <c r="Z200" s="39"/>
      <c r="AA200" s="39"/>
      <c r="AB200" s="39"/>
      <c r="AC200" s="98"/>
      <c r="AD200" s="41"/>
      <c r="AE200" s="41"/>
      <c r="AF200" s="40"/>
      <c r="AG200" s="39"/>
      <c r="AH200" s="39"/>
      <c r="AI200" s="98"/>
      <c r="AJ200" s="41"/>
      <c r="AK200" s="41"/>
      <c r="AL200" s="41"/>
      <c r="AM200" s="39"/>
      <c r="AN200" s="39"/>
      <c r="AO200" s="39"/>
      <c r="AP200" s="41"/>
      <c r="AQ200" s="41"/>
      <c r="AR200" s="4"/>
      <c r="AS200" s="10"/>
      <c r="AT200" s="13"/>
      <c r="AU200" s="17"/>
      <c r="AV200" s="11"/>
      <c r="AW200" s="10"/>
      <c r="AX200" s="10"/>
      <c r="AY200" s="10"/>
      <c r="AZ200" s="10"/>
      <c r="BA200" s="10"/>
      <c r="BB200" s="10"/>
      <c r="BC200" s="10"/>
      <c r="BD200" s="10"/>
      <c r="BE200" s="10"/>
      <c r="BF200" s="10"/>
      <c r="BG200" s="10"/>
      <c r="BH200" s="10"/>
      <c r="BI200" s="120"/>
      <c r="BJ200" s="120"/>
      <c r="BK200" s="120"/>
      <c r="BL200" s="120"/>
      <c r="BM200" s="120"/>
      <c r="BN200" s="120"/>
      <c r="BO200" s="120"/>
      <c r="BP200" s="120"/>
      <c r="BQ200" s="120"/>
      <c r="BR200" s="120"/>
      <c r="BS200" s="120"/>
      <c r="BT200" s="120"/>
      <c r="BU200" s="120"/>
      <c r="BV200" s="120"/>
      <c r="BW200" s="120"/>
      <c r="BX200" s="120"/>
      <c r="BY200" s="120"/>
      <c r="BZ200" s="120"/>
      <c r="CA200" s="120"/>
      <c r="CB200" s="120"/>
      <c r="CC200" s="120"/>
      <c r="CD200" s="120"/>
      <c r="CE200" s="120"/>
      <c r="CF200" s="120"/>
      <c r="CG200" s="120"/>
      <c r="CH200" s="120"/>
      <c r="CI200" s="120"/>
      <c r="CJ200" s="120"/>
      <c r="CK200" s="120"/>
      <c r="CL200" s="120"/>
      <c r="CM200" s="120"/>
      <c r="CN200" s="120"/>
      <c r="CO200" s="94"/>
      <c r="CP200" s="94"/>
      <c r="CQ200" s="94"/>
      <c r="CR200" s="94"/>
      <c r="CS200" s="94"/>
      <c r="CT200" s="94"/>
      <c r="CU200" s="94"/>
      <c r="CV200" s="94"/>
      <c r="CW200" s="94"/>
      <c r="CX200" s="94"/>
      <c r="CY200" s="94"/>
      <c r="CZ200" s="94"/>
      <c r="DA200" s="94"/>
      <c r="DB200" s="94"/>
      <c r="DC200" s="94"/>
      <c r="DD200" s="94"/>
      <c r="DE200" s="11"/>
      <c r="DF200" s="11"/>
      <c r="DG200" s="11"/>
      <c r="DH200" s="11"/>
      <c r="DI200" s="11"/>
      <c r="DJ200" s="11"/>
      <c r="DK200" s="11"/>
      <c r="DL200" s="11"/>
      <c r="DM200" s="94"/>
      <c r="DN200" s="94"/>
      <c r="DO200" s="94"/>
      <c r="DP200" s="94"/>
      <c r="DQ200" s="94"/>
      <c r="DR200" s="94"/>
      <c r="DS200" s="94"/>
      <c r="DT200" s="94"/>
      <c r="DU200" s="94"/>
      <c r="DV200" s="94"/>
      <c r="DW200" s="94"/>
      <c r="DX200" s="94"/>
      <c r="DY200" s="94"/>
      <c r="DZ200" s="94"/>
      <c r="EA200" s="94"/>
      <c r="EB200" s="94"/>
      <c r="EC200" s="94"/>
      <c r="ED200" s="94"/>
      <c r="EE200" s="94"/>
      <c r="EF200" s="94"/>
      <c r="EG200" s="94"/>
      <c r="EH200" s="94"/>
      <c r="EI200" s="94"/>
      <c r="EJ200" s="94"/>
      <c r="EK200" s="94"/>
      <c r="EL200" s="94"/>
      <c r="EM200" s="94"/>
      <c r="EN200" s="94"/>
      <c r="EO200" s="94"/>
      <c r="EP200" s="94"/>
      <c r="EQ200" s="94"/>
      <c r="ER200" s="94"/>
      <c r="ES200" s="94"/>
      <c r="ET200" s="94"/>
      <c r="EU200" s="94"/>
      <c r="EV200" s="94"/>
      <c r="EW200" s="94"/>
      <c r="EX200" s="94"/>
      <c r="EY200" s="94"/>
      <c r="EZ200" s="94"/>
      <c r="FA200" s="94"/>
      <c r="FB200" s="94"/>
      <c r="FC200" s="94"/>
      <c r="FD200" s="94"/>
      <c r="FE200" s="94"/>
      <c r="FF200" s="94"/>
      <c r="FG200" s="94"/>
      <c r="FH200" s="94"/>
      <c r="FI200" s="94"/>
      <c r="FJ200" s="94"/>
      <c r="FK200" s="94"/>
      <c r="FL200" s="94"/>
      <c r="FM200" s="94"/>
      <c r="FN200" s="94"/>
      <c r="FO200" s="94"/>
      <c r="FP200" s="94"/>
      <c r="FQ200" s="114"/>
      <c r="FR200" s="114"/>
      <c r="FS200" s="114"/>
      <c r="FT200" s="114"/>
      <c r="FU200" s="114"/>
      <c r="FV200" s="114"/>
      <c r="FW200" s="114"/>
      <c r="FX200" s="114"/>
      <c r="GC200" s="34"/>
      <c r="GI200" s="30"/>
      <c r="GJ200" s="30"/>
      <c r="GK200" s="30"/>
    </row>
    <row r="201" spans="24:193" x14ac:dyDescent="0.3">
      <c r="X201" s="117"/>
      <c r="Y201" s="117"/>
      <c r="Z201" s="39"/>
      <c r="AA201" s="39"/>
      <c r="AB201" s="39"/>
      <c r="AC201" s="98"/>
      <c r="AD201" s="41"/>
      <c r="AE201" s="41"/>
      <c r="AF201" s="40"/>
      <c r="AG201" s="39"/>
      <c r="AH201" s="39"/>
      <c r="AI201" s="98"/>
      <c r="AJ201" s="41"/>
      <c r="AK201" s="41"/>
      <c r="AL201" s="41"/>
      <c r="AM201" s="39"/>
      <c r="AN201" s="39"/>
      <c r="AO201" s="39"/>
      <c r="AP201" s="41"/>
      <c r="AQ201" s="41"/>
      <c r="AR201" s="4"/>
      <c r="AS201" s="10"/>
      <c r="AT201" s="13"/>
      <c r="AU201" s="17"/>
      <c r="AV201" s="11"/>
      <c r="AW201" s="10"/>
      <c r="AX201" s="10"/>
      <c r="AY201" s="10"/>
      <c r="AZ201" s="10"/>
      <c r="BA201" s="10"/>
      <c r="BB201" s="10"/>
      <c r="BC201" s="10"/>
      <c r="BD201" s="10"/>
      <c r="BE201" s="10"/>
      <c r="BF201" s="10"/>
      <c r="BG201" s="10"/>
      <c r="BH201" s="10"/>
      <c r="BI201" s="120"/>
      <c r="BJ201" s="120"/>
      <c r="BK201" s="120"/>
      <c r="BL201" s="120"/>
      <c r="BM201" s="120"/>
      <c r="BN201" s="120"/>
      <c r="BO201" s="120"/>
      <c r="BP201" s="120"/>
      <c r="BQ201" s="120"/>
      <c r="BR201" s="120"/>
      <c r="BS201" s="120"/>
      <c r="BT201" s="120"/>
      <c r="BU201" s="120"/>
      <c r="BV201" s="120"/>
      <c r="BW201" s="120"/>
      <c r="BX201" s="120"/>
      <c r="BY201" s="120"/>
      <c r="BZ201" s="120"/>
      <c r="CA201" s="120"/>
      <c r="CB201" s="120"/>
      <c r="CC201" s="120"/>
      <c r="CD201" s="120"/>
      <c r="CE201" s="120"/>
      <c r="CF201" s="120"/>
      <c r="CG201" s="120"/>
      <c r="CH201" s="120"/>
      <c r="CI201" s="120"/>
      <c r="CJ201" s="120"/>
      <c r="CK201" s="120"/>
      <c r="CL201" s="120"/>
      <c r="CM201" s="120"/>
      <c r="CN201" s="120"/>
      <c r="CO201" s="94"/>
      <c r="CP201" s="94"/>
      <c r="CQ201" s="94"/>
      <c r="CR201" s="94"/>
      <c r="CS201" s="94"/>
      <c r="CT201" s="94"/>
      <c r="CU201" s="94"/>
      <c r="CV201" s="94"/>
      <c r="CW201" s="94"/>
      <c r="CX201" s="94"/>
      <c r="CY201" s="94"/>
      <c r="CZ201" s="94"/>
      <c r="DA201" s="94"/>
      <c r="DB201" s="94"/>
      <c r="DC201" s="94"/>
      <c r="DD201" s="94"/>
      <c r="DE201" s="11"/>
      <c r="DF201" s="11"/>
      <c r="DG201" s="11"/>
      <c r="DH201" s="11"/>
      <c r="DI201" s="11"/>
      <c r="DJ201" s="11"/>
      <c r="DK201" s="11"/>
      <c r="DL201" s="11"/>
      <c r="DM201" s="94"/>
      <c r="DN201" s="94"/>
      <c r="DO201" s="94"/>
      <c r="DP201" s="94"/>
      <c r="DQ201" s="94"/>
      <c r="DR201" s="94"/>
      <c r="DS201" s="94"/>
      <c r="DT201" s="94"/>
      <c r="DU201" s="94"/>
      <c r="DV201" s="94"/>
      <c r="DW201" s="94"/>
      <c r="DX201" s="94"/>
      <c r="DY201" s="94"/>
      <c r="DZ201" s="94"/>
      <c r="EA201" s="94"/>
      <c r="EB201" s="94"/>
      <c r="EC201" s="94"/>
      <c r="ED201" s="94"/>
      <c r="EE201" s="94"/>
      <c r="EF201" s="94"/>
      <c r="EG201" s="94"/>
      <c r="EH201" s="94"/>
      <c r="EI201" s="94"/>
      <c r="EJ201" s="94"/>
      <c r="EK201" s="94"/>
      <c r="EL201" s="94"/>
      <c r="EM201" s="94"/>
      <c r="EN201" s="94"/>
      <c r="EO201" s="94"/>
      <c r="EP201" s="94"/>
      <c r="EQ201" s="94"/>
      <c r="ER201" s="94"/>
      <c r="ES201" s="94"/>
      <c r="ET201" s="94"/>
      <c r="EU201" s="94"/>
      <c r="EV201" s="94"/>
      <c r="EW201" s="94"/>
      <c r="EX201" s="94"/>
      <c r="EY201" s="94"/>
      <c r="EZ201" s="94"/>
      <c r="FA201" s="94"/>
      <c r="FB201" s="94"/>
      <c r="FC201" s="94"/>
      <c r="FD201" s="94"/>
      <c r="FE201" s="94"/>
      <c r="FF201" s="94"/>
      <c r="FG201" s="94"/>
      <c r="FH201" s="94"/>
      <c r="FI201" s="94"/>
      <c r="FJ201" s="94"/>
      <c r="FK201" s="94"/>
      <c r="FL201" s="94"/>
      <c r="FM201" s="94"/>
      <c r="FN201" s="94"/>
      <c r="FO201" s="94"/>
      <c r="FP201" s="94"/>
      <c r="FQ201" s="114"/>
      <c r="FR201" s="114"/>
      <c r="FS201" s="114"/>
      <c r="FT201" s="114"/>
      <c r="FU201" s="114"/>
      <c r="FV201" s="114"/>
      <c r="FW201" s="114"/>
      <c r="FX201" s="114"/>
      <c r="GC201" s="34"/>
      <c r="GI201" s="30"/>
      <c r="GJ201" s="30"/>
      <c r="GK201" s="30"/>
    </row>
    <row r="202" spans="24:193" x14ac:dyDescent="0.3">
      <c r="X202" s="117"/>
      <c r="Y202" s="117"/>
      <c r="Z202" s="39"/>
      <c r="AA202" s="39"/>
      <c r="AB202" s="39"/>
      <c r="AC202" s="98"/>
      <c r="AD202" s="41"/>
      <c r="AE202" s="41"/>
      <c r="AF202" s="40"/>
      <c r="AG202" s="39"/>
      <c r="AH202" s="39"/>
      <c r="AI202" s="98"/>
      <c r="AJ202" s="41"/>
      <c r="AK202" s="41"/>
      <c r="AL202" s="41"/>
      <c r="AM202" s="39"/>
      <c r="AN202" s="39"/>
      <c r="AO202" s="39"/>
      <c r="AP202" s="41"/>
      <c r="AQ202" s="41"/>
      <c r="AR202" s="4"/>
      <c r="AS202" s="10"/>
      <c r="AT202" s="13"/>
      <c r="AU202" s="17"/>
      <c r="AV202" s="11"/>
      <c r="AW202" s="10"/>
      <c r="AX202" s="10"/>
      <c r="AY202" s="10"/>
      <c r="AZ202" s="10"/>
      <c r="BA202" s="10"/>
      <c r="BB202" s="10"/>
      <c r="BC202" s="10"/>
      <c r="BD202" s="10"/>
      <c r="BE202" s="10"/>
      <c r="BF202" s="10"/>
      <c r="BG202" s="10"/>
      <c r="BH202" s="10"/>
      <c r="BI202" s="120"/>
      <c r="BJ202" s="120"/>
      <c r="BK202" s="120"/>
      <c r="BL202" s="120"/>
      <c r="BM202" s="120"/>
      <c r="BN202" s="120"/>
      <c r="BO202" s="120"/>
      <c r="BP202" s="120"/>
      <c r="BQ202" s="120"/>
      <c r="BR202" s="120"/>
      <c r="BS202" s="120"/>
      <c r="BT202" s="120"/>
      <c r="BU202" s="120"/>
      <c r="BV202" s="120"/>
      <c r="BW202" s="120"/>
      <c r="BX202" s="120"/>
      <c r="BY202" s="120"/>
      <c r="BZ202" s="120"/>
      <c r="CA202" s="120"/>
      <c r="CB202" s="120"/>
      <c r="CC202" s="120"/>
      <c r="CD202" s="120"/>
      <c r="CE202" s="120"/>
      <c r="CF202" s="120"/>
      <c r="CG202" s="120"/>
      <c r="CH202" s="120"/>
      <c r="CI202" s="120"/>
      <c r="CJ202" s="120"/>
      <c r="CK202" s="120"/>
      <c r="CL202" s="120"/>
      <c r="CM202" s="120"/>
      <c r="CN202" s="120"/>
      <c r="CO202" s="94"/>
      <c r="CP202" s="94"/>
      <c r="CQ202" s="94"/>
      <c r="CR202" s="94"/>
      <c r="CS202" s="94"/>
      <c r="CT202" s="94"/>
      <c r="CU202" s="94"/>
      <c r="CV202" s="94"/>
      <c r="CW202" s="94"/>
      <c r="CX202" s="94"/>
      <c r="CY202" s="94"/>
      <c r="CZ202" s="94"/>
      <c r="DA202" s="94"/>
      <c r="DB202" s="94"/>
      <c r="DC202" s="94"/>
      <c r="DD202" s="94"/>
      <c r="DE202" s="11"/>
      <c r="DF202" s="11"/>
      <c r="DG202" s="11"/>
      <c r="DH202" s="11"/>
      <c r="DI202" s="11"/>
      <c r="DJ202" s="11"/>
      <c r="DK202" s="11"/>
      <c r="DL202" s="11"/>
      <c r="DM202" s="94"/>
      <c r="DN202" s="94"/>
      <c r="DO202" s="94"/>
      <c r="DP202" s="94"/>
      <c r="DQ202" s="94"/>
      <c r="DR202" s="94"/>
      <c r="DS202" s="94"/>
      <c r="DT202" s="94"/>
      <c r="DU202" s="94"/>
      <c r="DV202" s="94"/>
      <c r="DW202" s="94"/>
      <c r="DX202" s="94"/>
      <c r="DY202" s="94"/>
      <c r="DZ202" s="94"/>
      <c r="EA202" s="94"/>
      <c r="EB202" s="94"/>
      <c r="EC202" s="94"/>
      <c r="ED202" s="94"/>
      <c r="EE202" s="94"/>
      <c r="EF202" s="94"/>
      <c r="EG202" s="94"/>
      <c r="EH202" s="94"/>
      <c r="EI202" s="94"/>
      <c r="EJ202" s="94"/>
      <c r="EK202" s="94"/>
      <c r="EL202" s="94"/>
      <c r="EM202" s="94"/>
      <c r="EN202" s="94"/>
      <c r="EO202" s="94"/>
      <c r="EP202" s="94"/>
      <c r="EQ202" s="94"/>
      <c r="ER202" s="94"/>
      <c r="ES202" s="94"/>
      <c r="ET202" s="94"/>
      <c r="EU202" s="94"/>
      <c r="EV202" s="94"/>
      <c r="EW202" s="94"/>
      <c r="EX202" s="94"/>
      <c r="EY202" s="94"/>
      <c r="EZ202" s="94"/>
      <c r="FA202" s="94"/>
      <c r="FB202" s="94"/>
      <c r="FC202" s="94"/>
      <c r="FD202" s="94"/>
      <c r="FE202" s="94"/>
      <c r="FF202" s="94"/>
      <c r="FG202" s="94"/>
      <c r="FH202" s="94"/>
      <c r="FI202" s="94"/>
      <c r="FJ202" s="94"/>
      <c r="FK202" s="94"/>
      <c r="FL202" s="94"/>
      <c r="FM202" s="94"/>
      <c r="FN202" s="94"/>
      <c r="FO202" s="94"/>
      <c r="FP202" s="94"/>
      <c r="FQ202" s="114"/>
      <c r="FR202" s="114"/>
      <c r="FS202" s="114"/>
      <c r="FT202" s="114"/>
      <c r="FU202" s="114"/>
      <c r="FV202" s="114"/>
      <c r="FW202" s="114"/>
      <c r="FX202" s="114"/>
      <c r="GC202" s="34"/>
      <c r="GI202" s="30"/>
      <c r="GJ202" s="30"/>
      <c r="GK202" s="30"/>
    </row>
    <row r="203" spans="24:193" x14ac:dyDescent="0.3">
      <c r="X203" s="117"/>
      <c r="Y203" s="117"/>
      <c r="Z203" s="39"/>
      <c r="AA203" s="39"/>
      <c r="AB203" s="39"/>
      <c r="AC203" s="98"/>
      <c r="AD203" s="41"/>
      <c r="AE203" s="41"/>
      <c r="AF203" s="40"/>
      <c r="AG203" s="39"/>
      <c r="AH203" s="39"/>
      <c r="AI203" s="98"/>
      <c r="AJ203" s="41"/>
      <c r="AK203" s="41"/>
      <c r="AL203" s="41"/>
      <c r="AM203" s="39"/>
      <c r="AN203" s="39"/>
      <c r="AO203" s="39"/>
      <c r="AP203" s="41"/>
      <c r="AQ203" s="41"/>
      <c r="AR203" s="4"/>
      <c r="AS203" s="10"/>
      <c r="AT203" s="13"/>
      <c r="AU203" s="17"/>
      <c r="AV203" s="11"/>
      <c r="AW203" s="10"/>
      <c r="AX203" s="10"/>
      <c r="AY203" s="10"/>
      <c r="AZ203" s="10"/>
      <c r="BA203" s="10"/>
      <c r="BB203" s="10"/>
      <c r="BC203" s="10"/>
      <c r="BD203" s="10"/>
      <c r="BE203" s="10"/>
      <c r="BF203" s="10"/>
      <c r="BG203" s="10"/>
      <c r="BH203" s="10"/>
      <c r="BI203" s="120"/>
      <c r="BJ203" s="120"/>
      <c r="BK203" s="120"/>
      <c r="BL203" s="120"/>
      <c r="BM203" s="120"/>
      <c r="BN203" s="120"/>
      <c r="BO203" s="120"/>
      <c r="BP203" s="120"/>
      <c r="BQ203" s="120"/>
      <c r="BR203" s="120"/>
      <c r="BS203" s="120"/>
      <c r="BT203" s="120"/>
      <c r="BU203" s="120"/>
      <c r="BV203" s="120"/>
      <c r="BW203" s="120"/>
      <c r="BX203" s="120"/>
      <c r="BY203" s="120"/>
      <c r="BZ203" s="120"/>
      <c r="CA203" s="120"/>
      <c r="CB203" s="120"/>
      <c r="CC203" s="120"/>
      <c r="CD203" s="120"/>
      <c r="CE203" s="120"/>
      <c r="CF203" s="120"/>
      <c r="CG203" s="120"/>
      <c r="CH203" s="120"/>
      <c r="CI203" s="120"/>
      <c r="CJ203" s="120"/>
      <c r="CK203" s="120"/>
      <c r="CL203" s="120"/>
      <c r="CM203" s="120"/>
      <c r="CN203" s="120"/>
      <c r="CO203" s="94"/>
      <c r="CP203" s="94"/>
      <c r="CQ203" s="94"/>
      <c r="CR203" s="94"/>
      <c r="CS203" s="94"/>
      <c r="CT203" s="94"/>
      <c r="CU203" s="94"/>
      <c r="CV203" s="94"/>
      <c r="CW203" s="94"/>
      <c r="CX203" s="94"/>
      <c r="CY203" s="94"/>
      <c r="CZ203" s="94"/>
      <c r="DA203" s="94"/>
      <c r="DB203" s="94"/>
      <c r="DC203" s="94"/>
      <c r="DD203" s="94"/>
      <c r="DE203" s="11"/>
      <c r="DF203" s="11"/>
      <c r="DG203" s="11"/>
      <c r="DH203" s="11"/>
      <c r="DI203" s="11"/>
      <c r="DJ203" s="11"/>
      <c r="DK203" s="11"/>
      <c r="DL203" s="11"/>
      <c r="DM203" s="94"/>
      <c r="DN203" s="94"/>
      <c r="DO203" s="94"/>
      <c r="DP203" s="94"/>
      <c r="DQ203" s="94"/>
      <c r="DR203" s="94"/>
      <c r="DS203" s="94"/>
      <c r="DT203" s="94"/>
      <c r="DU203" s="94"/>
      <c r="DV203" s="94"/>
      <c r="DW203" s="94"/>
      <c r="DX203" s="94"/>
      <c r="DY203" s="94"/>
      <c r="DZ203" s="94"/>
      <c r="EA203" s="94"/>
      <c r="EB203" s="94"/>
      <c r="EC203" s="94"/>
      <c r="ED203" s="94"/>
      <c r="EE203" s="94"/>
      <c r="EF203" s="94"/>
      <c r="EG203" s="94"/>
      <c r="EH203" s="94"/>
      <c r="EI203" s="94"/>
      <c r="EJ203" s="94"/>
      <c r="EK203" s="94"/>
      <c r="EL203" s="94"/>
      <c r="EM203" s="94"/>
      <c r="EN203" s="94"/>
      <c r="EO203" s="94"/>
      <c r="EP203" s="94"/>
      <c r="EQ203" s="94"/>
      <c r="ER203" s="94"/>
      <c r="ES203" s="94"/>
      <c r="ET203" s="94"/>
      <c r="EU203" s="94"/>
      <c r="EV203" s="94"/>
      <c r="EW203" s="94"/>
      <c r="EX203" s="94"/>
      <c r="EY203" s="94"/>
      <c r="EZ203" s="94"/>
      <c r="FA203" s="94"/>
      <c r="FB203" s="94"/>
      <c r="FC203" s="94"/>
      <c r="FD203" s="94"/>
      <c r="FE203" s="94"/>
      <c r="FF203" s="94"/>
      <c r="FG203" s="94"/>
      <c r="FH203" s="94"/>
      <c r="FI203" s="94"/>
      <c r="FJ203" s="94"/>
      <c r="FK203" s="94"/>
      <c r="FL203" s="94"/>
      <c r="FM203" s="94"/>
      <c r="FN203" s="94"/>
      <c r="FO203" s="94"/>
      <c r="FP203" s="94"/>
      <c r="FQ203" s="114"/>
      <c r="FR203" s="114"/>
      <c r="FS203" s="114"/>
      <c r="FT203" s="114"/>
      <c r="FU203" s="114"/>
      <c r="FV203" s="114"/>
      <c r="FW203" s="114"/>
      <c r="FX203" s="114"/>
      <c r="GC203" s="34"/>
      <c r="GI203" s="30"/>
      <c r="GJ203" s="30"/>
      <c r="GK203" s="30"/>
    </row>
    <row r="204" spans="24:193" x14ac:dyDescent="0.3">
      <c r="X204" s="117"/>
      <c r="Y204" s="117"/>
      <c r="Z204" s="39"/>
      <c r="AA204" s="39"/>
      <c r="AB204" s="39"/>
      <c r="AC204" s="98"/>
      <c r="AD204" s="41"/>
      <c r="AE204" s="41"/>
      <c r="AF204" s="40"/>
      <c r="AG204" s="39"/>
      <c r="AH204" s="39"/>
      <c r="AI204" s="98"/>
      <c r="AJ204" s="41"/>
      <c r="AK204" s="41"/>
      <c r="AL204" s="41"/>
      <c r="AM204" s="39"/>
      <c r="AN204" s="39"/>
      <c r="AO204" s="39"/>
      <c r="AP204" s="41"/>
      <c r="AQ204" s="41"/>
      <c r="AR204" s="4"/>
      <c r="AS204" s="10"/>
      <c r="AT204" s="13"/>
      <c r="AU204" s="17"/>
      <c r="AV204" s="11"/>
      <c r="AW204" s="10"/>
      <c r="AX204" s="10"/>
      <c r="AY204" s="10"/>
      <c r="AZ204" s="10"/>
      <c r="BA204" s="10"/>
      <c r="BB204" s="10"/>
      <c r="BC204" s="10"/>
      <c r="BD204" s="10"/>
      <c r="BE204" s="10"/>
      <c r="BF204" s="10"/>
      <c r="BG204" s="10"/>
      <c r="BH204" s="10"/>
      <c r="BI204" s="120"/>
      <c r="BJ204" s="120"/>
      <c r="BK204" s="120"/>
      <c r="BL204" s="120"/>
      <c r="BM204" s="120"/>
      <c r="BN204" s="120"/>
      <c r="BO204" s="120"/>
      <c r="BP204" s="120"/>
      <c r="BQ204" s="120"/>
      <c r="BR204" s="120"/>
      <c r="BS204" s="120"/>
      <c r="BT204" s="120"/>
      <c r="BU204" s="120"/>
      <c r="BV204" s="120"/>
      <c r="BW204" s="120"/>
      <c r="BX204" s="120"/>
      <c r="BY204" s="120"/>
      <c r="BZ204" s="120"/>
      <c r="CA204" s="120"/>
      <c r="CB204" s="120"/>
      <c r="CC204" s="120"/>
      <c r="CD204" s="120"/>
      <c r="CE204" s="120"/>
      <c r="CF204" s="120"/>
      <c r="CG204" s="120"/>
      <c r="CH204" s="120"/>
      <c r="CI204" s="120"/>
      <c r="CJ204" s="120"/>
      <c r="CK204" s="120"/>
      <c r="CL204" s="120"/>
      <c r="CM204" s="120"/>
      <c r="CN204" s="120"/>
      <c r="CO204" s="94"/>
      <c r="CP204" s="94"/>
      <c r="CQ204" s="94"/>
      <c r="CR204" s="94"/>
      <c r="CS204" s="94"/>
      <c r="CT204" s="94"/>
      <c r="CU204" s="94"/>
      <c r="CV204" s="94"/>
      <c r="CW204" s="94"/>
      <c r="CX204" s="94"/>
      <c r="CY204" s="94"/>
      <c r="CZ204" s="94"/>
      <c r="DA204" s="94"/>
      <c r="DB204" s="94"/>
      <c r="DC204" s="94"/>
      <c r="DD204" s="94"/>
      <c r="DE204" s="11"/>
      <c r="DF204" s="11"/>
      <c r="DG204" s="11"/>
      <c r="DH204" s="11"/>
      <c r="DI204" s="11"/>
      <c r="DJ204" s="11"/>
      <c r="DK204" s="11"/>
      <c r="DL204" s="11"/>
      <c r="DM204" s="94"/>
      <c r="DN204" s="94"/>
      <c r="DO204" s="94"/>
      <c r="DP204" s="94"/>
      <c r="DQ204" s="94"/>
      <c r="DR204" s="94"/>
      <c r="DS204" s="94"/>
      <c r="DT204" s="94"/>
      <c r="DU204" s="94"/>
      <c r="DV204" s="94"/>
      <c r="DW204" s="94"/>
      <c r="DX204" s="94"/>
      <c r="DY204" s="94"/>
      <c r="DZ204" s="94"/>
      <c r="EA204" s="94"/>
      <c r="EB204" s="94"/>
      <c r="EC204" s="94"/>
      <c r="ED204" s="94"/>
      <c r="EE204" s="94"/>
      <c r="EF204" s="94"/>
      <c r="EG204" s="94"/>
      <c r="EH204" s="94"/>
      <c r="EI204" s="94"/>
      <c r="EJ204" s="94"/>
      <c r="EK204" s="94"/>
      <c r="EL204" s="94"/>
      <c r="EM204" s="94"/>
      <c r="EN204" s="94"/>
      <c r="EO204" s="94"/>
      <c r="EP204" s="94"/>
      <c r="EQ204" s="94"/>
      <c r="ER204" s="94"/>
      <c r="ES204" s="94"/>
      <c r="ET204" s="94"/>
      <c r="EU204" s="94"/>
      <c r="EV204" s="94"/>
      <c r="EW204" s="94"/>
      <c r="EX204" s="94"/>
      <c r="EY204" s="94"/>
      <c r="EZ204" s="94"/>
      <c r="FA204" s="94"/>
      <c r="FB204" s="94"/>
      <c r="FC204" s="94"/>
      <c r="FD204" s="94"/>
      <c r="FE204" s="94"/>
      <c r="FF204" s="94"/>
      <c r="FG204" s="94"/>
      <c r="FH204" s="94"/>
      <c r="FI204" s="94"/>
      <c r="FJ204" s="94"/>
      <c r="FK204" s="94"/>
      <c r="FL204" s="94"/>
      <c r="FM204" s="94"/>
      <c r="FN204" s="94"/>
      <c r="FO204" s="94"/>
      <c r="FP204" s="94"/>
      <c r="FQ204" s="114"/>
      <c r="FR204" s="114"/>
      <c r="FS204" s="114"/>
      <c r="FT204" s="114"/>
      <c r="FU204" s="114"/>
      <c r="FV204" s="114"/>
      <c r="FW204" s="114"/>
      <c r="FX204" s="114"/>
      <c r="GC204" s="34"/>
      <c r="GI204" s="30"/>
      <c r="GJ204" s="30"/>
      <c r="GK204" s="30"/>
    </row>
    <row r="205" spans="24:193" x14ac:dyDescent="0.3">
      <c r="X205" s="117"/>
      <c r="Y205" s="117"/>
      <c r="Z205" s="39"/>
      <c r="AA205" s="39"/>
      <c r="AB205" s="39"/>
      <c r="AC205" s="98"/>
      <c r="AD205" s="41"/>
      <c r="AE205" s="41"/>
      <c r="AF205" s="40"/>
      <c r="AG205" s="39"/>
      <c r="AH205" s="39"/>
      <c r="AI205" s="98"/>
      <c r="AJ205" s="41"/>
      <c r="AK205" s="41"/>
      <c r="AL205" s="41"/>
      <c r="AM205" s="39"/>
      <c r="AN205" s="39"/>
      <c r="AO205" s="39"/>
      <c r="AP205" s="41"/>
      <c r="AQ205" s="41"/>
      <c r="AR205" s="4"/>
      <c r="AS205" s="10"/>
      <c r="AT205" s="13"/>
      <c r="AU205" s="17"/>
      <c r="AV205" s="11"/>
      <c r="AW205" s="10"/>
      <c r="AX205" s="10"/>
      <c r="AY205" s="10"/>
      <c r="AZ205" s="10"/>
      <c r="BA205" s="10"/>
      <c r="BB205" s="10"/>
      <c r="BC205" s="10"/>
      <c r="BD205" s="10"/>
      <c r="BE205" s="10"/>
      <c r="BF205" s="10"/>
      <c r="BG205" s="10"/>
      <c r="BH205" s="10"/>
      <c r="BI205" s="120"/>
      <c r="BJ205" s="120"/>
      <c r="BK205" s="120"/>
      <c r="BL205" s="120"/>
      <c r="BM205" s="120"/>
      <c r="BN205" s="120"/>
      <c r="BO205" s="120"/>
      <c r="BP205" s="120"/>
      <c r="BQ205" s="120"/>
      <c r="BR205" s="120"/>
      <c r="BS205" s="120"/>
      <c r="BT205" s="120"/>
      <c r="BU205" s="120"/>
      <c r="BV205" s="120"/>
      <c r="BW205" s="120"/>
      <c r="BX205" s="120"/>
      <c r="BY205" s="120"/>
      <c r="BZ205" s="120"/>
      <c r="CA205" s="120"/>
      <c r="CB205" s="120"/>
      <c r="CC205" s="120"/>
      <c r="CD205" s="120"/>
      <c r="CE205" s="120"/>
      <c r="CF205" s="120"/>
      <c r="CG205" s="120"/>
      <c r="CH205" s="120"/>
      <c r="CI205" s="120"/>
      <c r="CJ205" s="120"/>
      <c r="CK205" s="120"/>
      <c r="CL205" s="120"/>
      <c r="CM205" s="120"/>
      <c r="CN205" s="120"/>
      <c r="CO205" s="94"/>
      <c r="CP205" s="94"/>
      <c r="CQ205" s="94"/>
      <c r="CR205" s="94"/>
      <c r="CS205" s="94"/>
      <c r="CT205" s="94"/>
      <c r="CU205" s="94"/>
      <c r="CV205" s="94"/>
      <c r="CW205" s="94"/>
      <c r="CX205" s="94"/>
      <c r="CY205" s="94"/>
      <c r="CZ205" s="94"/>
      <c r="DA205" s="94"/>
      <c r="DB205" s="94"/>
      <c r="DC205" s="94"/>
      <c r="DD205" s="94"/>
      <c r="DE205" s="11"/>
      <c r="DF205" s="11"/>
      <c r="DG205" s="11"/>
      <c r="DH205" s="11"/>
      <c r="DI205" s="11"/>
      <c r="DJ205" s="11"/>
      <c r="DK205" s="11"/>
      <c r="DL205" s="11"/>
      <c r="DM205" s="94"/>
      <c r="DN205" s="94"/>
      <c r="DO205" s="94"/>
      <c r="DP205" s="94"/>
      <c r="DQ205" s="94"/>
      <c r="DR205" s="94"/>
      <c r="DS205" s="94"/>
      <c r="DT205" s="94"/>
      <c r="DU205" s="94"/>
      <c r="DV205" s="94"/>
      <c r="DW205" s="94"/>
      <c r="DX205" s="94"/>
      <c r="DY205" s="94"/>
      <c r="DZ205" s="94"/>
      <c r="EA205" s="94"/>
      <c r="EB205" s="94"/>
      <c r="EC205" s="94"/>
      <c r="ED205" s="94"/>
      <c r="EE205" s="94"/>
      <c r="EF205" s="94"/>
      <c r="EG205" s="94"/>
      <c r="EH205" s="94"/>
      <c r="EI205" s="94"/>
      <c r="EJ205" s="94"/>
      <c r="EK205" s="94"/>
      <c r="EL205" s="94"/>
      <c r="EM205" s="94"/>
      <c r="EN205" s="94"/>
      <c r="EO205" s="94"/>
      <c r="EP205" s="94"/>
      <c r="EQ205" s="94"/>
      <c r="ER205" s="94"/>
      <c r="ES205" s="94"/>
      <c r="ET205" s="94"/>
      <c r="EU205" s="94"/>
      <c r="EV205" s="94"/>
      <c r="EW205" s="94"/>
      <c r="EX205" s="94"/>
      <c r="EY205" s="94"/>
      <c r="EZ205" s="94"/>
      <c r="FA205" s="94"/>
      <c r="FB205" s="94"/>
      <c r="FC205" s="94"/>
      <c r="FD205" s="94"/>
      <c r="FE205" s="94"/>
      <c r="FF205" s="94"/>
      <c r="FG205" s="94"/>
      <c r="FH205" s="94"/>
      <c r="FI205" s="94"/>
      <c r="FJ205" s="94"/>
      <c r="FK205" s="94"/>
      <c r="FL205" s="94"/>
      <c r="FM205" s="94"/>
      <c r="FN205" s="94"/>
      <c r="FO205" s="94"/>
      <c r="FP205" s="94"/>
      <c r="FQ205" s="114"/>
      <c r="FR205" s="114"/>
      <c r="FS205" s="114"/>
      <c r="FT205" s="114"/>
      <c r="FU205" s="114"/>
      <c r="FV205" s="114"/>
      <c r="FW205" s="114"/>
      <c r="FX205" s="114"/>
      <c r="GC205" s="34"/>
      <c r="GI205" s="30"/>
      <c r="GJ205" s="30"/>
      <c r="GK205" s="30"/>
    </row>
    <row r="206" spans="24:193" x14ac:dyDescent="0.3">
      <c r="X206" s="117"/>
      <c r="Y206" s="117"/>
      <c r="Z206" s="39"/>
      <c r="AA206" s="39"/>
      <c r="AB206" s="39"/>
      <c r="AC206" s="98"/>
      <c r="AD206" s="41"/>
      <c r="AE206" s="41"/>
      <c r="AF206" s="40"/>
      <c r="AG206" s="39"/>
      <c r="AH206" s="39"/>
      <c r="AI206" s="98"/>
      <c r="AJ206" s="41"/>
      <c r="AK206" s="41"/>
      <c r="AL206" s="41"/>
      <c r="AM206" s="39"/>
      <c r="AN206" s="39"/>
      <c r="AO206" s="39"/>
      <c r="AP206" s="41"/>
      <c r="AQ206" s="41"/>
      <c r="AR206" s="4"/>
      <c r="AS206" s="10"/>
      <c r="AT206" s="13"/>
      <c r="AU206" s="17"/>
      <c r="AV206" s="11"/>
      <c r="AW206" s="10"/>
      <c r="AX206" s="10"/>
      <c r="AY206" s="10"/>
      <c r="AZ206" s="10"/>
      <c r="BA206" s="10"/>
      <c r="BB206" s="10"/>
      <c r="BC206" s="10"/>
      <c r="BD206" s="10"/>
      <c r="BE206" s="10"/>
      <c r="BF206" s="10"/>
      <c r="BG206" s="10"/>
      <c r="BH206" s="10"/>
      <c r="BI206" s="120"/>
      <c r="BJ206" s="120"/>
      <c r="BK206" s="120"/>
      <c r="BL206" s="120"/>
      <c r="BM206" s="120"/>
      <c r="BN206" s="120"/>
      <c r="BO206" s="120"/>
      <c r="BP206" s="120"/>
      <c r="BQ206" s="120"/>
      <c r="BR206" s="120"/>
      <c r="BS206" s="120"/>
      <c r="BT206" s="120"/>
      <c r="BU206" s="120"/>
      <c r="BV206" s="120"/>
      <c r="BW206" s="120"/>
      <c r="BX206" s="120"/>
      <c r="BY206" s="120"/>
      <c r="BZ206" s="120"/>
      <c r="CA206" s="120"/>
      <c r="CB206" s="120"/>
      <c r="CC206" s="120"/>
      <c r="CD206" s="120"/>
      <c r="CE206" s="120"/>
      <c r="CF206" s="120"/>
      <c r="CG206" s="120"/>
      <c r="CH206" s="120"/>
      <c r="CI206" s="120"/>
      <c r="CJ206" s="120"/>
      <c r="CK206" s="120"/>
      <c r="CL206" s="120"/>
      <c r="CM206" s="120"/>
      <c r="CN206" s="120"/>
      <c r="CO206" s="94"/>
      <c r="CP206" s="94"/>
      <c r="CQ206" s="94"/>
      <c r="CR206" s="94"/>
      <c r="CS206" s="94"/>
      <c r="CT206" s="94"/>
      <c r="CU206" s="94"/>
      <c r="CV206" s="94"/>
      <c r="CW206" s="94"/>
      <c r="CX206" s="94"/>
      <c r="CY206" s="94"/>
      <c r="CZ206" s="94"/>
      <c r="DA206" s="94"/>
      <c r="DB206" s="94"/>
      <c r="DC206" s="94"/>
      <c r="DD206" s="94"/>
      <c r="DE206" s="11"/>
      <c r="DF206" s="11"/>
      <c r="DG206" s="11"/>
      <c r="DH206" s="11"/>
      <c r="DI206" s="11"/>
      <c r="DJ206" s="11"/>
      <c r="DK206" s="11"/>
      <c r="DL206" s="11"/>
      <c r="DM206" s="94"/>
      <c r="DN206" s="94"/>
      <c r="DO206" s="94"/>
      <c r="DP206" s="94"/>
      <c r="DQ206" s="94"/>
      <c r="DR206" s="94"/>
      <c r="DS206" s="94"/>
      <c r="DT206" s="94"/>
      <c r="DU206" s="94"/>
      <c r="DV206" s="94"/>
      <c r="DW206" s="94"/>
      <c r="DX206" s="94"/>
      <c r="DY206" s="94"/>
      <c r="DZ206" s="94"/>
      <c r="EA206" s="94"/>
      <c r="EB206" s="94"/>
      <c r="EC206" s="94"/>
      <c r="ED206" s="94"/>
      <c r="EE206" s="94"/>
      <c r="EF206" s="94"/>
      <c r="EG206" s="94"/>
      <c r="EH206" s="94"/>
      <c r="EI206" s="94"/>
      <c r="EJ206" s="94"/>
      <c r="EK206" s="94"/>
      <c r="EL206" s="94"/>
      <c r="EM206" s="94"/>
      <c r="EN206" s="94"/>
      <c r="EO206" s="94"/>
      <c r="EP206" s="94"/>
      <c r="EQ206" s="94"/>
      <c r="ER206" s="94"/>
      <c r="ES206" s="94"/>
      <c r="ET206" s="94"/>
      <c r="EU206" s="94"/>
      <c r="EV206" s="94"/>
      <c r="EW206" s="94"/>
      <c r="EX206" s="94"/>
      <c r="EY206" s="94"/>
      <c r="EZ206" s="94"/>
      <c r="FA206" s="94"/>
      <c r="FB206" s="94"/>
      <c r="FC206" s="94"/>
      <c r="FD206" s="94"/>
      <c r="FE206" s="94"/>
      <c r="FF206" s="94"/>
      <c r="FG206" s="94"/>
      <c r="FH206" s="94"/>
      <c r="FI206" s="94"/>
      <c r="FJ206" s="94"/>
      <c r="FK206" s="94"/>
      <c r="FL206" s="94"/>
      <c r="FM206" s="94"/>
      <c r="FN206" s="94"/>
      <c r="FO206" s="94"/>
      <c r="FP206" s="94"/>
      <c r="FQ206" s="114"/>
      <c r="FR206" s="114"/>
      <c r="FS206" s="114"/>
      <c r="FT206" s="114"/>
      <c r="FU206" s="114"/>
      <c r="FV206" s="114"/>
      <c r="FW206" s="114"/>
      <c r="FX206" s="114"/>
      <c r="GC206" s="34"/>
      <c r="GI206" s="30"/>
      <c r="GJ206" s="30"/>
      <c r="GK206" s="30"/>
    </row>
    <row r="207" spans="24:193" x14ac:dyDescent="0.3">
      <c r="X207" s="117"/>
      <c r="Y207" s="117"/>
      <c r="Z207" s="39"/>
      <c r="AA207" s="39"/>
      <c r="AB207" s="39"/>
      <c r="AC207" s="98"/>
      <c r="AD207" s="41"/>
      <c r="AE207" s="41"/>
      <c r="AF207" s="40"/>
      <c r="AG207" s="39"/>
      <c r="AH207" s="39"/>
      <c r="AI207" s="98"/>
      <c r="AJ207" s="41"/>
      <c r="AK207" s="41"/>
      <c r="AL207" s="41"/>
      <c r="AM207" s="39"/>
      <c r="AN207" s="39"/>
      <c r="AO207" s="39"/>
      <c r="AP207" s="41"/>
      <c r="AQ207" s="41"/>
      <c r="AR207" s="4"/>
      <c r="AS207" s="10"/>
      <c r="AT207" s="13"/>
      <c r="AU207" s="17"/>
      <c r="AV207" s="11"/>
      <c r="AW207" s="10"/>
      <c r="AX207" s="10"/>
      <c r="AY207" s="10"/>
      <c r="AZ207" s="10"/>
      <c r="BA207" s="10"/>
      <c r="BB207" s="10"/>
      <c r="BC207" s="10"/>
      <c r="BD207" s="10"/>
      <c r="BE207" s="10"/>
      <c r="BF207" s="10"/>
      <c r="BG207" s="10"/>
      <c r="BH207" s="10"/>
      <c r="BI207" s="120"/>
      <c r="BJ207" s="120"/>
      <c r="BK207" s="120"/>
      <c r="BL207" s="120"/>
      <c r="BM207" s="120"/>
      <c r="BN207" s="120"/>
      <c r="BO207" s="120"/>
      <c r="BP207" s="120"/>
      <c r="BQ207" s="120"/>
      <c r="BR207" s="120"/>
      <c r="BS207" s="120"/>
      <c r="BT207" s="120"/>
      <c r="BU207" s="120"/>
      <c r="BV207" s="120"/>
      <c r="BW207" s="120"/>
      <c r="BX207" s="120"/>
      <c r="BY207" s="120"/>
      <c r="BZ207" s="120"/>
      <c r="CA207" s="120"/>
      <c r="CB207" s="120"/>
      <c r="CC207" s="120"/>
      <c r="CD207" s="120"/>
      <c r="CE207" s="120"/>
      <c r="CF207" s="120"/>
      <c r="CG207" s="120"/>
      <c r="CH207" s="120"/>
      <c r="CI207" s="120"/>
      <c r="CJ207" s="120"/>
      <c r="CK207" s="120"/>
      <c r="CL207" s="120"/>
      <c r="CM207" s="120"/>
      <c r="CN207" s="120"/>
      <c r="CO207" s="94"/>
      <c r="CP207" s="94"/>
      <c r="CQ207" s="94"/>
      <c r="CR207" s="94"/>
      <c r="CS207" s="94"/>
      <c r="CT207" s="94"/>
      <c r="CU207" s="94"/>
      <c r="CV207" s="94"/>
      <c r="CW207" s="94"/>
      <c r="CX207" s="94"/>
      <c r="CY207" s="94"/>
      <c r="CZ207" s="94"/>
      <c r="DA207" s="94"/>
      <c r="DB207" s="94"/>
      <c r="DC207" s="94"/>
      <c r="DD207" s="94"/>
      <c r="DE207" s="11"/>
      <c r="DF207" s="11"/>
      <c r="DG207" s="11"/>
      <c r="DH207" s="11"/>
      <c r="DI207" s="11"/>
      <c r="DJ207" s="11"/>
      <c r="DK207" s="11"/>
      <c r="DL207" s="11"/>
      <c r="DM207" s="94"/>
      <c r="DN207" s="94"/>
      <c r="DO207" s="94"/>
      <c r="DP207" s="94"/>
      <c r="DQ207" s="94"/>
      <c r="DR207" s="94"/>
      <c r="DS207" s="94"/>
      <c r="DT207" s="94"/>
      <c r="DU207" s="94"/>
      <c r="DV207" s="94"/>
      <c r="DW207" s="94"/>
      <c r="DX207" s="94"/>
      <c r="DY207" s="94"/>
      <c r="DZ207" s="94"/>
      <c r="EA207" s="94"/>
      <c r="EB207" s="94"/>
      <c r="EC207" s="94"/>
      <c r="ED207" s="94"/>
      <c r="EE207" s="94"/>
      <c r="EF207" s="94"/>
      <c r="EG207" s="94"/>
      <c r="EH207" s="94"/>
      <c r="EI207" s="94"/>
      <c r="EJ207" s="94"/>
      <c r="EK207" s="94"/>
      <c r="EL207" s="94"/>
      <c r="EM207" s="94"/>
      <c r="EN207" s="94"/>
      <c r="EO207" s="94"/>
      <c r="EP207" s="94"/>
      <c r="EQ207" s="94"/>
      <c r="ER207" s="94"/>
      <c r="ES207" s="94"/>
      <c r="ET207" s="94"/>
      <c r="EU207" s="94"/>
      <c r="EV207" s="94"/>
      <c r="EW207" s="94"/>
      <c r="EX207" s="94"/>
      <c r="EY207" s="94"/>
      <c r="EZ207" s="94"/>
      <c r="FA207" s="94"/>
      <c r="FB207" s="94"/>
      <c r="FC207" s="94"/>
      <c r="FD207" s="94"/>
      <c r="FE207" s="94"/>
      <c r="FF207" s="94"/>
      <c r="FG207" s="94"/>
      <c r="FH207" s="94"/>
      <c r="FI207" s="94"/>
      <c r="FJ207" s="94"/>
      <c r="FK207" s="94"/>
      <c r="FL207" s="94"/>
      <c r="FM207" s="94"/>
      <c r="FN207" s="94"/>
      <c r="FO207" s="94"/>
      <c r="FP207" s="94"/>
      <c r="FQ207" s="114"/>
      <c r="FR207" s="114"/>
      <c r="FS207" s="114"/>
      <c r="FT207" s="114"/>
      <c r="FU207" s="114"/>
      <c r="FV207" s="114"/>
      <c r="FW207" s="114"/>
      <c r="FX207" s="114"/>
      <c r="GC207" s="34"/>
      <c r="GI207" s="30"/>
      <c r="GJ207" s="30"/>
      <c r="GK207" s="30"/>
    </row>
    <row r="208" spans="24:193" x14ac:dyDescent="0.3">
      <c r="X208" s="117"/>
      <c r="Y208" s="117"/>
      <c r="Z208" s="39"/>
      <c r="AA208" s="39"/>
      <c r="AB208" s="39"/>
      <c r="AC208" s="98"/>
      <c r="AD208" s="41"/>
      <c r="AE208" s="41"/>
      <c r="AF208" s="40"/>
      <c r="AG208" s="39"/>
      <c r="AH208" s="39"/>
      <c r="AI208" s="98"/>
      <c r="AJ208" s="41"/>
      <c r="AK208" s="41"/>
      <c r="AL208" s="41"/>
      <c r="AM208" s="39"/>
      <c r="AN208" s="39"/>
      <c r="AO208" s="39"/>
      <c r="AP208" s="41"/>
      <c r="AQ208" s="41"/>
      <c r="AR208" s="4"/>
      <c r="AS208" s="10"/>
      <c r="AT208" s="13"/>
      <c r="AU208" s="17"/>
      <c r="AV208" s="11"/>
      <c r="AW208" s="10"/>
      <c r="AX208" s="10"/>
      <c r="AY208" s="10"/>
      <c r="AZ208" s="10"/>
      <c r="BA208" s="10"/>
      <c r="BB208" s="10"/>
      <c r="BC208" s="10"/>
      <c r="BD208" s="10"/>
      <c r="BE208" s="10"/>
      <c r="BF208" s="10"/>
      <c r="BG208" s="10"/>
      <c r="BH208" s="10"/>
      <c r="BI208" s="120"/>
      <c r="BJ208" s="120"/>
      <c r="BK208" s="120"/>
      <c r="BL208" s="120"/>
      <c r="BM208" s="120"/>
      <c r="BN208" s="120"/>
      <c r="BO208" s="120"/>
      <c r="BP208" s="120"/>
      <c r="BQ208" s="120"/>
      <c r="BR208" s="120"/>
      <c r="BS208" s="120"/>
      <c r="BT208" s="120"/>
      <c r="BU208" s="120"/>
      <c r="BV208" s="120"/>
      <c r="BW208" s="120"/>
      <c r="BX208" s="120"/>
      <c r="BY208" s="120"/>
      <c r="BZ208" s="120"/>
      <c r="CA208" s="120"/>
      <c r="CB208" s="120"/>
      <c r="CC208" s="120"/>
      <c r="CD208" s="120"/>
      <c r="CE208" s="120"/>
      <c r="CF208" s="120"/>
      <c r="CG208" s="120"/>
      <c r="CH208" s="120"/>
      <c r="CI208" s="120"/>
      <c r="CJ208" s="120"/>
      <c r="CK208" s="120"/>
      <c r="CL208" s="120"/>
      <c r="CM208" s="120"/>
      <c r="CN208" s="120"/>
      <c r="CO208" s="94"/>
      <c r="CP208" s="94"/>
      <c r="CQ208" s="94"/>
      <c r="CR208" s="94"/>
      <c r="CS208" s="94"/>
      <c r="CT208" s="94"/>
      <c r="CU208" s="94"/>
      <c r="CV208" s="94"/>
      <c r="CW208" s="94"/>
      <c r="CX208" s="94"/>
      <c r="CY208" s="94"/>
      <c r="CZ208" s="94"/>
      <c r="DA208" s="94"/>
      <c r="DB208" s="94"/>
      <c r="DC208" s="94"/>
      <c r="DD208" s="94"/>
      <c r="DE208" s="11"/>
      <c r="DF208" s="11"/>
      <c r="DG208" s="11"/>
      <c r="DH208" s="11"/>
      <c r="DI208" s="11"/>
      <c r="DJ208" s="11"/>
      <c r="DK208" s="11"/>
      <c r="DL208" s="11"/>
      <c r="DM208" s="94"/>
      <c r="DN208" s="94"/>
      <c r="DO208" s="94"/>
      <c r="DP208" s="94"/>
      <c r="DQ208" s="94"/>
      <c r="DR208" s="94"/>
      <c r="DS208" s="94"/>
      <c r="DT208" s="94"/>
      <c r="DU208" s="94"/>
      <c r="DV208" s="94"/>
      <c r="DW208" s="94"/>
      <c r="DX208" s="94"/>
      <c r="DY208" s="94"/>
      <c r="DZ208" s="94"/>
      <c r="EA208" s="94"/>
      <c r="EB208" s="94"/>
      <c r="EC208" s="94"/>
      <c r="ED208" s="94"/>
      <c r="EE208" s="94"/>
      <c r="EF208" s="94"/>
      <c r="EG208" s="94"/>
      <c r="EH208" s="94"/>
      <c r="EI208" s="94"/>
      <c r="EJ208" s="94"/>
      <c r="EK208" s="94"/>
      <c r="EL208" s="94"/>
      <c r="EM208" s="94"/>
      <c r="EN208" s="94"/>
      <c r="EO208" s="94"/>
      <c r="EP208" s="94"/>
      <c r="EQ208" s="94"/>
      <c r="ER208" s="94"/>
      <c r="ES208" s="94"/>
      <c r="ET208" s="94"/>
      <c r="EU208" s="94"/>
      <c r="EV208" s="94"/>
      <c r="EW208" s="94"/>
      <c r="EX208" s="94"/>
      <c r="EY208" s="94"/>
      <c r="EZ208" s="94"/>
      <c r="FA208" s="94"/>
      <c r="FB208" s="94"/>
      <c r="FC208" s="94"/>
      <c r="FD208" s="94"/>
      <c r="FE208" s="94"/>
      <c r="FF208" s="94"/>
      <c r="FG208" s="94"/>
      <c r="FH208" s="94"/>
      <c r="FI208" s="94"/>
      <c r="FJ208" s="94"/>
      <c r="FK208" s="94"/>
      <c r="FL208" s="94"/>
      <c r="FM208" s="94"/>
      <c r="FN208" s="94"/>
      <c r="FO208" s="94"/>
      <c r="FP208" s="94"/>
      <c r="FQ208" s="114"/>
      <c r="FR208" s="114"/>
      <c r="FS208" s="114"/>
      <c r="FT208" s="114"/>
      <c r="FU208" s="114"/>
      <c r="FV208" s="114"/>
      <c r="FW208" s="114"/>
      <c r="FX208" s="114"/>
      <c r="GC208" s="34"/>
      <c r="GI208" s="30"/>
      <c r="GJ208" s="30"/>
      <c r="GK208" s="30"/>
    </row>
    <row r="209" spans="24:193" x14ac:dyDescent="0.3">
      <c r="X209" s="117"/>
      <c r="Y209" s="117"/>
      <c r="Z209" s="39"/>
      <c r="AA209" s="39"/>
      <c r="AB209" s="39"/>
      <c r="AC209" s="98"/>
      <c r="AD209" s="41"/>
      <c r="AE209" s="41"/>
      <c r="AF209" s="40"/>
      <c r="AG209" s="39"/>
      <c r="AH209" s="39"/>
      <c r="AI209" s="98"/>
      <c r="AJ209" s="41"/>
      <c r="AK209" s="41"/>
      <c r="AL209" s="41"/>
      <c r="AM209" s="39"/>
      <c r="AN209" s="39"/>
      <c r="AO209" s="39"/>
      <c r="AP209" s="41"/>
      <c r="AQ209" s="41"/>
      <c r="AR209" s="4"/>
      <c r="AS209" s="10"/>
      <c r="AT209" s="13"/>
      <c r="AU209" s="17"/>
      <c r="AV209" s="11"/>
      <c r="AW209" s="10"/>
      <c r="AX209" s="10"/>
      <c r="AY209" s="10"/>
      <c r="AZ209" s="10"/>
      <c r="BA209" s="10"/>
      <c r="BB209" s="10"/>
      <c r="BC209" s="10"/>
      <c r="BD209" s="10"/>
      <c r="BE209" s="10"/>
      <c r="BF209" s="10"/>
      <c r="BG209" s="10"/>
      <c r="BH209" s="10"/>
      <c r="BI209" s="120"/>
      <c r="BJ209" s="120"/>
      <c r="BK209" s="120"/>
      <c r="BL209" s="120"/>
      <c r="BM209" s="120"/>
      <c r="BN209" s="120"/>
      <c r="BO209" s="120"/>
      <c r="BP209" s="120"/>
      <c r="BQ209" s="120"/>
      <c r="BR209" s="120"/>
      <c r="BS209" s="120"/>
      <c r="BT209" s="120"/>
      <c r="BU209" s="120"/>
      <c r="BV209" s="120"/>
      <c r="BW209" s="120"/>
      <c r="BX209" s="120"/>
      <c r="BY209" s="120"/>
      <c r="BZ209" s="120"/>
      <c r="CA209" s="120"/>
      <c r="CB209" s="120"/>
      <c r="CC209" s="120"/>
      <c r="CD209" s="120"/>
      <c r="CE209" s="120"/>
      <c r="CF209" s="120"/>
      <c r="CG209" s="120"/>
      <c r="CH209" s="120"/>
      <c r="CI209" s="120"/>
      <c r="CJ209" s="120"/>
      <c r="CK209" s="120"/>
      <c r="CL209" s="120"/>
      <c r="CM209" s="120"/>
      <c r="CN209" s="120"/>
      <c r="CO209" s="94"/>
      <c r="CP209" s="94"/>
      <c r="CQ209" s="94"/>
      <c r="CR209" s="94"/>
      <c r="CS209" s="94"/>
      <c r="CT209" s="94"/>
      <c r="CU209" s="94"/>
      <c r="CV209" s="94"/>
      <c r="CW209" s="94"/>
      <c r="CX209" s="94"/>
      <c r="CY209" s="94"/>
      <c r="CZ209" s="94"/>
      <c r="DA209" s="94"/>
      <c r="DB209" s="94"/>
      <c r="DC209" s="94"/>
      <c r="DD209" s="94"/>
      <c r="DE209" s="11"/>
      <c r="DF209" s="11"/>
      <c r="DG209" s="11"/>
      <c r="DH209" s="11"/>
      <c r="DI209" s="11"/>
      <c r="DJ209" s="11"/>
      <c r="DK209" s="11"/>
      <c r="DL209" s="11"/>
      <c r="DM209" s="94"/>
      <c r="DN209" s="94"/>
      <c r="DO209" s="94"/>
      <c r="DP209" s="94"/>
      <c r="DQ209" s="94"/>
      <c r="DR209" s="94"/>
      <c r="DS209" s="94"/>
      <c r="DT209" s="94"/>
      <c r="DU209" s="94"/>
      <c r="DV209" s="94"/>
      <c r="DW209" s="94"/>
      <c r="DX209" s="94"/>
      <c r="DY209" s="94"/>
      <c r="DZ209" s="94"/>
      <c r="EA209" s="94"/>
      <c r="EB209" s="94"/>
      <c r="EC209" s="94"/>
      <c r="ED209" s="94"/>
      <c r="EE209" s="94"/>
      <c r="EF209" s="94"/>
      <c r="EG209" s="94"/>
      <c r="EH209" s="94"/>
      <c r="EI209" s="94"/>
      <c r="EJ209" s="94"/>
      <c r="EK209" s="94"/>
      <c r="EL209" s="94"/>
      <c r="EM209" s="94"/>
      <c r="EN209" s="94"/>
      <c r="EO209" s="94"/>
      <c r="EP209" s="94"/>
      <c r="EQ209" s="94"/>
      <c r="ER209" s="94"/>
      <c r="ES209" s="94"/>
      <c r="ET209" s="94"/>
      <c r="EU209" s="94"/>
      <c r="EV209" s="94"/>
      <c r="EW209" s="94"/>
      <c r="EX209" s="94"/>
      <c r="EY209" s="94"/>
      <c r="EZ209" s="94"/>
      <c r="FA209" s="94"/>
      <c r="FB209" s="94"/>
      <c r="FC209" s="94"/>
      <c r="FD209" s="94"/>
      <c r="FE209" s="94"/>
      <c r="FF209" s="94"/>
      <c r="FG209" s="94"/>
      <c r="FH209" s="94"/>
      <c r="FI209" s="94"/>
      <c r="FJ209" s="94"/>
      <c r="FK209" s="94"/>
      <c r="FL209" s="94"/>
      <c r="FM209" s="94"/>
      <c r="FN209" s="94"/>
      <c r="FO209" s="94"/>
      <c r="FP209" s="94"/>
      <c r="FQ209" s="114"/>
      <c r="FR209" s="114"/>
      <c r="FS209" s="114"/>
      <c r="FT209" s="114"/>
      <c r="FU209" s="114"/>
      <c r="FV209" s="114"/>
      <c r="FW209" s="114"/>
      <c r="FX209" s="114"/>
      <c r="GC209" s="34"/>
      <c r="GI209" s="30"/>
      <c r="GJ209" s="30"/>
      <c r="GK209" s="30"/>
    </row>
    <row r="210" spans="24:193" x14ac:dyDescent="0.3">
      <c r="X210" s="117"/>
      <c r="Y210" s="117"/>
      <c r="Z210" s="39"/>
      <c r="AA210" s="39"/>
      <c r="AB210" s="39"/>
      <c r="AC210" s="98"/>
      <c r="AD210" s="41"/>
      <c r="AE210" s="41"/>
      <c r="AF210" s="40"/>
      <c r="AG210" s="39"/>
      <c r="AH210" s="39"/>
      <c r="AI210" s="98"/>
      <c r="AJ210" s="41"/>
      <c r="AK210" s="41"/>
      <c r="AL210" s="41"/>
      <c r="AM210" s="39"/>
      <c r="AN210" s="39"/>
      <c r="AO210" s="39"/>
      <c r="AP210" s="41"/>
      <c r="AQ210" s="41"/>
      <c r="AR210" s="4"/>
      <c r="AS210" s="10"/>
      <c r="AT210" s="13"/>
      <c r="AU210" s="17"/>
      <c r="AV210" s="11"/>
      <c r="AW210" s="10"/>
      <c r="AX210" s="10"/>
      <c r="AY210" s="10"/>
      <c r="AZ210" s="10"/>
      <c r="BA210" s="10"/>
      <c r="BB210" s="10"/>
      <c r="BC210" s="10"/>
      <c r="BD210" s="10"/>
      <c r="BE210" s="10"/>
      <c r="BF210" s="10"/>
      <c r="BG210" s="10"/>
      <c r="BH210" s="10"/>
      <c r="BI210" s="120"/>
      <c r="BJ210" s="120"/>
      <c r="BK210" s="120"/>
      <c r="BL210" s="120"/>
      <c r="BM210" s="120"/>
      <c r="BN210" s="120"/>
      <c r="BO210" s="120"/>
      <c r="BP210" s="120"/>
      <c r="BQ210" s="120"/>
      <c r="BR210" s="120"/>
      <c r="BS210" s="120"/>
      <c r="BT210" s="120"/>
      <c r="BU210" s="120"/>
      <c r="BV210" s="120"/>
      <c r="BW210" s="120"/>
      <c r="BX210" s="120"/>
      <c r="BY210" s="120"/>
      <c r="BZ210" s="120"/>
      <c r="CA210" s="120"/>
      <c r="CB210" s="120"/>
      <c r="CC210" s="120"/>
      <c r="CD210" s="120"/>
      <c r="CE210" s="120"/>
      <c r="CF210" s="120"/>
      <c r="CG210" s="120"/>
      <c r="CH210" s="120"/>
      <c r="CI210" s="120"/>
      <c r="CJ210" s="120"/>
      <c r="CK210" s="120"/>
      <c r="CL210" s="120"/>
      <c r="CM210" s="120"/>
      <c r="CN210" s="120"/>
      <c r="CO210" s="94"/>
      <c r="CP210" s="94"/>
      <c r="CQ210" s="94"/>
      <c r="CR210" s="94"/>
      <c r="CS210" s="94"/>
      <c r="CT210" s="94"/>
      <c r="CU210" s="94"/>
      <c r="CV210" s="94"/>
      <c r="CW210" s="94"/>
      <c r="CX210" s="94"/>
      <c r="CY210" s="94"/>
      <c r="CZ210" s="94"/>
      <c r="DA210" s="94"/>
      <c r="DB210" s="94"/>
      <c r="DC210" s="94"/>
      <c r="DD210" s="94"/>
      <c r="DE210" s="11"/>
      <c r="DF210" s="11"/>
      <c r="DG210" s="11"/>
      <c r="DH210" s="11"/>
      <c r="DI210" s="11"/>
      <c r="DJ210" s="11"/>
      <c r="DK210" s="11"/>
      <c r="DL210" s="11"/>
      <c r="DM210" s="94"/>
      <c r="DN210" s="94"/>
      <c r="DO210" s="94"/>
      <c r="DP210" s="94"/>
      <c r="DQ210" s="94"/>
      <c r="DR210" s="94"/>
      <c r="DS210" s="94"/>
      <c r="DT210" s="94"/>
      <c r="DU210" s="94"/>
      <c r="DV210" s="94"/>
      <c r="DW210" s="94"/>
      <c r="DX210" s="94"/>
      <c r="DY210" s="94"/>
      <c r="DZ210" s="94"/>
      <c r="EA210" s="94"/>
      <c r="EB210" s="94"/>
      <c r="EC210" s="94"/>
      <c r="ED210" s="94"/>
      <c r="EE210" s="94"/>
      <c r="EF210" s="94"/>
      <c r="EG210" s="94"/>
      <c r="EH210" s="94"/>
      <c r="EI210" s="94"/>
      <c r="EJ210" s="94"/>
      <c r="EK210" s="94"/>
      <c r="EL210" s="94"/>
      <c r="EM210" s="94"/>
      <c r="EN210" s="94"/>
      <c r="EO210" s="94"/>
      <c r="EP210" s="94"/>
      <c r="EQ210" s="94"/>
      <c r="ER210" s="94"/>
      <c r="ES210" s="94"/>
      <c r="ET210" s="94"/>
      <c r="EU210" s="94"/>
      <c r="EV210" s="94"/>
      <c r="EW210" s="94"/>
      <c r="EX210" s="94"/>
      <c r="EY210" s="94"/>
      <c r="EZ210" s="94"/>
      <c r="FA210" s="94"/>
      <c r="FB210" s="94"/>
      <c r="FC210" s="94"/>
      <c r="FD210" s="94"/>
      <c r="FE210" s="94"/>
      <c r="FF210" s="94"/>
      <c r="FG210" s="94"/>
      <c r="FH210" s="94"/>
      <c r="FI210" s="94"/>
      <c r="FJ210" s="94"/>
      <c r="FK210" s="94"/>
      <c r="FL210" s="94"/>
      <c r="FM210" s="94"/>
      <c r="FN210" s="94"/>
      <c r="FO210" s="94"/>
      <c r="FP210" s="94"/>
      <c r="FQ210" s="114"/>
      <c r="FR210" s="114"/>
      <c r="FS210" s="114"/>
      <c r="FT210" s="114"/>
      <c r="FU210" s="114"/>
      <c r="FV210" s="114"/>
      <c r="FW210" s="114"/>
      <c r="FX210" s="114"/>
      <c r="GC210" s="34"/>
      <c r="GI210" s="30"/>
      <c r="GJ210" s="30"/>
      <c r="GK210" s="30"/>
    </row>
    <row r="211" spans="24:193" x14ac:dyDescent="0.3">
      <c r="X211" s="117"/>
      <c r="Y211" s="117"/>
      <c r="Z211" s="39"/>
      <c r="AA211" s="39"/>
      <c r="AB211" s="39"/>
      <c r="AC211" s="98"/>
      <c r="AD211" s="41"/>
      <c r="AE211" s="41"/>
      <c r="AF211" s="40"/>
      <c r="AG211" s="39"/>
      <c r="AH211" s="39"/>
      <c r="AI211" s="98"/>
      <c r="AJ211" s="41"/>
      <c r="AK211" s="41"/>
      <c r="AL211" s="41"/>
      <c r="AM211" s="39"/>
      <c r="AN211" s="39"/>
      <c r="AO211" s="39"/>
      <c r="AP211" s="41"/>
      <c r="AQ211" s="41"/>
      <c r="AR211" s="4"/>
      <c r="AS211" s="10"/>
      <c r="AT211" s="13"/>
      <c r="AU211" s="17"/>
      <c r="AV211" s="11"/>
      <c r="AW211" s="10"/>
      <c r="AX211" s="10"/>
      <c r="AY211" s="10"/>
      <c r="AZ211" s="10"/>
      <c r="BA211" s="10"/>
      <c r="BB211" s="10"/>
      <c r="BC211" s="10"/>
      <c r="BD211" s="10"/>
      <c r="BE211" s="10"/>
      <c r="BF211" s="10"/>
      <c r="BG211" s="10"/>
      <c r="BH211" s="10"/>
      <c r="BI211" s="120"/>
      <c r="BJ211" s="120"/>
      <c r="BK211" s="120"/>
      <c r="BL211" s="120"/>
      <c r="BM211" s="120"/>
      <c r="BN211" s="120"/>
      <c r="BO211" s="120"/>
      <c r="BP211" s="120"/>
      <c r="BQ211" s="120"/>
      <c r="BR211" s="120"/>
      <c r="BS211" s="120"/>
      <c r="BT211" s="120"/>
      <c r="BU211" s="120"/>
      <c r="BV211" s="120"/>
      <c r="BW211" s="120"/>
      <c r="BX211" s="120"/>
      <c r="BY211" s="120"/>
      <c r="BZ211" s="120"/>
      <c r="CA211" s="120"/>
      <c r="CB211" s="120"/>
      <c r="CC211" s="120"/>
      <c r="CD211" s="120"/>
      <c r="CE211" s="120"/>
      <c r="CF211" s="120"/>
      <c r="CG211" s="120"/>
      <c r="CH211" s="120"/>
      <c r="CI211" s="120"/>
      <c r="CJ211" s="120"/>
      <c r="CK211" s="120"/>
      <c r="CL211" s="120"/>
      <c r="CM211" s="120"/>
      <c r="CN211" s="120"/>
      <c r="CO211" s="94"/>
      <c r="CP211" s="94"/>
      <c r="CQ211" s="94"/>
      <c r="CR211" s="94"/>
      <c r="CS211" s="94"/>
      <c r="CT211" s="94"/>
      <c r="CU211" s="94"/>
      <c r="CV211" s="94"/>
      <c r="CW211" s="94"/>
      <c r="CX211" s="94"/>
      <c r="CY211" s="94"/>
      <c r="CZ211" s="94"/>
      <c r="DA211" s="94"/>
      <c r="DB211" s="94"/>
      <c r="DC211" s="94"/>
      <c r="DD211" s="94"/>
      <c r="DE211" s="11"/>
      <c r="DF211" s="11"/>
      <c r="DG211" s="11"/>
      <c r="DH211" s="11"/>
      <c r="DI211" s="11"/>
      <c r="DJ211" s="11"/>
      <c r="DK211" s="11"/>
      <c r="DL211" s="11"/>
      <c r="DM211" s="94"/>
      <c r="DN211" s="94"/>
      <c r="DO211" s="94"/>
      <c r="DP211" s="94"/>
      <c r="DQ211" s="94"/>
      <c r="DR211" s="94"/>
      <c r="DS211" s="94"/>
      <c r="DT211" s="94"/>
      <c r="DU211" s="94"/>
      <c r="DV211" s="94"/>
      <c r="DW211" s="94"/>
      <c r="DX211" s="94"/>
      <c r="DY211" s="94"/>
      <c r="DZ211" s="94"/>
      <c r="EA211" s="94"/>
      <c r="EB211" s="94"/>
      <c r="EC211" s="94"/>
      <c r="ED211" s="94"/>
      <c r="EE211" s="94"/>
      <c r="EF211" s="94"/>
      <c r="EG211" s="94"/>
      <c r="EH211" s="94"/>
      <c r="EI211" s="94"/>
      <c r="EJ211" s="94"/>
      <c r="EK211" s="94"/>
      <c r="EL211" s="94"/>
      <c r="EM211" s="94"/>
      <c r="EN211" s="94"/>
      <c r="EO211" s="94"/>
      <c r="EP211" s="94"/>
      <c r="EQ211" s="94"/>
      <c r="ER211" s="94"/>
      <c r="ES211" s="94"/>
      <c r="ET211" s="94"/>
      <c r="EU211" s="94"/>
      <c r="EV211" s="94"/>
      <c r="EW211" s="94"/>
      <c r="EX211" s="94"/>
      <c r="EY211" s="94"/>
      <c r="EZ211" s="94"/>
      <c r="FA211" s="94"/>
      <c r="FB211" s="94"/>
      <c r="FC211" s="94"/>
      <c r="FD211" s="94"/>
      <c r="FE211" s="94"/>
      <c r="FF211" s="94"/>
      <c r="FG211" s="94"/>
      <c r="FH211" s="94"/>
      <c r="FI211" s="94"/>
      <c r="FJ211" s="94"/>
      <c r="FK211" s="94"/>
      <c r="FL211" s="94"/>
      <c r="FM211" s="94"/>
      <c r="FN211" s="94"/>
      <c r="FO211" s="94"/>
      <c r="FP211" s="94"/>
      <c r="FQ211" s="114"/>
      <c r="FR211" s="114"/>
      <c r="FS211" s="114"/>
      <c r="FT211" s="114"/>
      <c r="FU211" s="114"/>
      <c r="FV211" s="114"/>
      <c r="FW211" s="114"/>
      <c r="FX211" s="114"/>
      <c r="GC211" s="34"/>
      <c r="GI211" s="30"/>
      <c r="GJ211" s="30"/>
      <c r="GK211" s="30"/>
    </row>
    <row r="212" spans="24:193" x14ac:dyDescent="0.3">
      <c r="X212" s="117"/>
      <c r="Y212" s="117"/>
      <c r="Z212" s="39"/>
      <c r="AA212" s="39"/>
      <c r="AB212" s="39"/>
      <c r="AC212" s="98"/>
      <c r="AD212" s="41"/>
      <c r="AE212" s="41"/>
      <c r="AF212" s="40"/>
      <c r="AG212" s="39"/>
      <c r="AH212" s="39"/>
      <c r="AI212" s="98"/>
      <c r="AJ212" s="41"/>
      <c r="AK212" s="41"/>
      <c r="AL212" s="41"/>
      <c r="AM212" s="39"/>
      <c r="AN212" s="39"/>
      <c r="AO212" s="39"/>
      <c r="AP212" s="41"/>
      <c r="AQ212" s="41"/>
      <c r="AR212" s="4"/>
      <c r="AS212" s="10"/>
      <c r="AT212" s="13"/>
      <c r="AU212" s="17"/>
      <c r="AV212" s="11"/>
      <c r="AW212" s="10"/>
      <c r="AX212" s="10"/>
      <c r="AY212" s="10"/>
      <c r="AZ212" s="10"/>
      <c r="BA212" s="10"/>
      <c r="BB212" s="10"/>
      <c r="BC212" s="10"/>
      <c r="BD212" s="10"/>
      <c r="BE212" s="10"/>
      <c r="BF212" s="10"/>
      <c r="BG212" s="10"/>
      <c r="BH212" s="10"/>
      <c r="BI212" s="120"/>
      <c r="BJ212" s="120"/>
      <c r="BK212" s="120"/>
      <c r="BL212" s="120"/>
      <c r="BM212" s="120"/>
      <c r="BN212" s="120"/>
      <c r="BO212" s="120"/>
      <c r="BP212" s="120"/>
      <c r="BQ212" s="120"/>
      <c r="BR212" s="120"/>
      <c r="BS212" s="120"/>
      <c r="BT212" s="120"/>
      <c r="BU212" s="120"/>
      <c r="BV212" s="120"/>
      <c r="BW212" s="120"/>
      <c r="BX212" s="120"/>
      <c r="BY212" s="120"/>
      <c r="BZ212" s="120"/>
      <c r="CA212" s="120"/>
      <c r="CB212" s="120"/>
      <c r="CC212" s="120"/>
      <c r="CD212" s="120"/>
      <c r="CE212" s="120"/>
      <c r="CF212" s="120"/>
      <c r="CG212" s="120"/>
      <c r="CH212" s="120"/>
      <c r="CI212" s="120"/>
      <c r="CJ212" s="120"/>
      <c r="CK212" s="120"/>
      <c r="CL212" s="120"/>
      <c r="CM212" s="120"/>
      <c r="CN212" s="120"/>
      <c r="CO212" s="94"/>
      <c r="CP212" s="94"/>
      <c r="CQ212" s="94"/>
      <c r="CR212" s="94"/>
      <c r="CS212" s="94"/>
      <c r="CT212" s="94"/>
      <c r="CU212" s="94"/>
      <c r="CV212" s="94"/>
      <c r="CW212" s="94"/>
      <c r="CX212" s="94"/>
      <c r="CY212" s="94"/>
      <c r="CZ212" s="94"/>
      <c r="DA212" s="94"/>
      <c r="DB212" s="94"/>
      <c r="DC212" s="94"/>
      <c r="DD212" s="94"/>
      <c r="DE212" s="11"/>
      <c r="DF212" s="11"/>
      <c r="DG212" s="11"/>
      <c r="DH212" s="11"/>
      <c r="DI212" s="11"/>
      <c r="DJ212" s="11"/>
      <c r="DK212" s="11"/>
      <c r="DL212" s="11"/>
      <c r="DM212" s="94"/>
      <c r="DN212" s="94"/>
      <c r="DO212" s="94"/>
      <c r="DP212" s="94"/>
      <c r="DQ212" s="94"/>
      <c r="DR212" s="94"/>
      <c r="DS212" s="94"/>
      <c r="DT212" s="94"/>
      <c r="DU212" s="94"/>
      <c r="DV212" s="94"/>
      <c r="DW212" s="94"/>
      <c r="DX212" s="94"/>
      <c r="DY212" s="94"/>
      <c r="DZ212" s="94"/>
      <c r="EA212" s="94"/>
      <c r="EB212" s="94"/>
      <c r="EC212" s="94"/>
      <c r="ED212" s="94"/>
      <c r="EE212" s="94"/>
      <c r="EF212" s="94"/>
      <c r="EG212" s="94"/>
      <c r="EH212" s="94"/>
      <c r="EI212" s="94"/>
      <c r="EJ212" s="94"/>
      <c r="EK212" s="94"/>
      <c r="EL212" s="94"/>
      <c r="EM212" s="94"/>
      <c r="EN212" s="94"/>
      <c r="EO212" s="94"/>
      <c r="EP212" s="94"/>
      <c r="EQ212" s="94"/>
      <c r="ER212" s="94"/>
      <c r="ES212" s="94"/>
      <c r="ET212" s="94"/>
      <c r="EU212" s="94"/>
      <c r="EV212" s="94"/>
      <c r="EW212" s="94"/>
      <c r="EX212" s="94"/>
      <c r="EY212" s="94"/>
      <c r="EZ212" s="94"/>
      <c r="FA212" s="94"/>
      <c r="FB212" s="94"/>
      <c r="FC212" s="94"/>
      <c r="FD212" s="94"/>
      <c r="FE212" s="94"/>
      <c r="FF212" s="94"/>
      <c r="FG212" s="94"/>
      <c r="FH212" s="94"/>
      <c r="FI212" s="94"/>
      <c r="FJ212" s="94"/>
      <c r="FK212" s="94"/>
      <c r="FL212" s="94"/>
      <c r="FM212" s="94"/>
      <c r="FN212" s="94"/>
      <c r="FO212" s="94"/>
      <c r="FP212" s="94"/>
      <c r="FQ212" s="114"/>
      <c r="FR212" s="114"/>
      <c r="FS212" s="114"/>
      <c r="FT212" s="114"/>
      <c r="FU212" s="114"/>
      <c r="FV212" s="114"/>
      <c r="FW212" s="114"/>
      <c r="FX212" s="114"/>
    </row>
    <row r="213" spans="24:193" x14ac:dyDescent="0.3">
      <c r="X213" s="117"/>
      <c r="Y213" s="117"/>
      <c r="Z213" s="39"/>
      <c r="AA213" s="39"/>
      <c r="AB213" s="39"/>
      <c r="AC213" s="98"/>
      <c r="AD213" s="41"/>
      <c r="AE213" s="41"/>
      <c r="AF213" s="40"/>
      <c r="AG213" s="39"/>
      <c r="AH213" s="39"/>
      <c r="AI213" s="98"/>
      <c r="AJ213" s="41"/>
      <c r="AK213" s="41"/>
      <c r="AL213" s="41"/>
      <c r="AM213" s="39"/>
      <c r="AN213" s="39"/>
      <c r="AO213" s="39"/>
      <c r="AP213" s="41"/>
      <c r="AQ213" s="41"/>
      <c r="AR213" s="4"/>
      <c r="AS213" s="10"/>
      <c r="AT213" s="13"/>
      <c r="AU213" s="17"/>
      <c r="AV213" s="11"/>
      <c r="AW213" s="10"/>
      <c r="AX213" s="10"/>
      <c r="AY213" s="10"/>
      <c r="AZ213" s="10"/>
      <c r="BA213" s="10"/>
      <c r="BB213" s="10"/>
      <c r="BC213" s="10"/>
      <c r="BD213" s="10"/>
      <c r="BE213" s="10"/>
      <c r="BF213" s="10"/>
      <c r="BG213" s="10"/>
      <c r="BH213" s="10"/>
      <c r="BI213" s="120"/>
      <c r="BJ213" s="120"/>
      <c r="BK213" s="120"/>
      <c r="BL213" s="120"/>
      <c r="BM213" s="120"/>
      <c r="BN213" s="120"/>
      <c r="BO213" s="120"/>
      <c r="BP213" s="120"/>
      <c r="BQ213" s="120"/>
      <c r="BR213" s="120"/>
      <c r="BS213" s="120"/>
      <c r="BT213" s="120"/>
      <c r="BU213" s="120"/>
      <c r="BV213" s="120"/>
      <c r="BW213" s="120"/>
      <c r="BX213" s="120"/>
      <c r="BY213" s="120"/>
      <c r="BZ213" s="120"/>
      <c r="CA213" s="120"/>
      <c r="CB213" s="120"/>
      <c r="CC213" s="120"/>
      <c r="CD213" s="120"/>
      <c r="CE213" s="120"/>
      <c r="CF213" s="120"/>
      <c r="CG213" s="120"/>
      <c r="CH213" s="120"/>
      <c r="CI213" s="120"/>
      <c r="CJ213" s="120"/>
      <c r="CK213" s="120"/>
      <c r="CL213" s="120"/>
      <c r="CM213" s="120"/>
      <c r="CN213" s="120"/>
      <c r="CO213" s="94"/>
      <c r="CP213" s="94"/>
      <c r="CQ213" s="94"/>
      <c r="CR213" s="94"/>
      <c r="CS213" s="94"/>
      <c r="CT213" s="94"/>
      <c r="CU213" s="94"/>
      <c r="CV213" s="94"/>
      <c r="CW213" s="94"/>
      <c r="CX213" s="94"/>
      <c r="CY213" s="94"/>
      <c r="CZ213" s="94"/>
      <c r="DA213" s="94"/>
      <c r="DB213" s="94"/>
      <c r="DC213" s="94"/>
      <c r="DD213" s="94"/>
      <c r="DE213" s="11"/>
      <c r="DF213" s="11"/>
      <c r="DG213" s="11"/>
      <c r="DH213" s="11"/>
      <c r="DI213" s="11"/>
      <c r="DJ213" s="11"/>
      <c r="DK213" s="11"/>
      <c r="DL213" s="11"/>
      <c r="DM213" s="94"/>
      <c r="DN213" s="94"/>
      <c r="DO213" s="94"/>
      <c r="DP213" s="94"/>
      <c r="DQ213" s="94"/>
      <c r="DR213" s="94"/>
      <c r="DS213" s="94"/>
      <c r="DT213" s="94"/>
      <c r="DU213" s="94"/>
      <c r="DV213" s="94"/>
      <c r="DW213" s="94"/>
      <c r="DX213" s="94"/>
      <c r="DY213" s="94"/>
      <c r="DZ213" s="94"/>
      <c r="EA213" s="94"/>
      <c r="EB213" s="94"/>
      <c r="EC213" s="94"/>
      <c r="ED213" s="94"/>
      <c r="EE213" s="94"/>
      <c r="EF213" s="94"/>
      <c r="EG213" s="94"/>
      <c r="EH213" s="94"/>
      <c r="EI213" s="94"/>
      <c r="EJ213" s="94"/>
      <c r="EK213" s="94"/>
      <c r="EL213" s="94"/>
      <c r="EM213" s="94"/>
      <c r="EN213" s="94"/>
      <c r="EO213" s="94"/>
      <c r="EP213" s="94"/>
      <c r="EQ213" s="94"/>
      <c r="ER213" s="94"/>
      <c r="ES213" s="94"/>
      <c r="ET213" s="94"/>
      <c r="EU213" s="94"/>
      <c r="EV213" s="94"/>
      <c r="EW213" s="94"/>
      <c r="EX213" s="94"/>
      <c r="EY213" s="94"/>
      <c r="EZ213" s="94"/>
      <c r="FA213" s="94"/>
      <c r="FB213" s="94"/>
      <c r="FC213" s="94"/>
      <c r="FD213" s="94"/>
      <c r="FE213" s="94"/>
      <c r="FF213" s="94"/>
      <c r="FG213" s="94"/>
      <c r="FH213" s="94"/>
      <c r="FI213" s="94"/>
      <c r="FJ213" s="94"/>
      <c r="FK213" s="94"/>
      <c r="FL213" s="94"/>
      <c r="FM213" s="94"/>
      <c r="FN213" s="94"/>
      <c r="FO213" s="94"/>
      <c r="FP213" s="94"/>
      <c r="FQ213" s="114"/>
      <c r="FR213" s="114"/>
      <c r="FS213" s="114"/>
      <c r="FT213" s="114"/>
      <c r="FU213" s="114"/>
      <c r="FV213" s="114"/>
      <c r="FW213" s="114"/>
      <c r="FX213" s="114"/>
    </row>
    <row r="214" spans="24:193" x14ac:dyDescent="0.3">
      <c r="X214" s="117"/>
      <c r="Y214" s="117"/>
      <c r="Z214" s="39"/>
      <c r="AA214" s="39"/>
      <c r="AB214" s="39"/>
      <c r="AC214" s="98"/>
      <c r="AD214" s="41"/>
      <c r="AE214" s="41"/>
      <c r="AF214" s="40"/>
      <c r="AG214" s="39"/>
      <c r="AH214" s="39"/>
      <c r="AI214" s="98"/>
      <c r="AJ214" s="41"/>
      <c r="AK214" s="41"/>
      <c r="AL214" s="41"/>
      <c r="AM214" s="39"/>
      <c r="AN214" s="39"/>
      <c r="AO214" s="39"/>
      <c r="AP214" s="41"/>
      <c r="AQ214" s="41"/>
      <c r="AR214" s="4"/>
      <c r="AS214" s="10"/>
      <c r="AT214" s="13"/>
      <c r="AU214" s="17"/>
      <c r="AV214" s="11"/>
      <c r="AW214" s="10"/>
      <c r="AX214" s="10"/>
      <c r="AY214" s="10"/>
      <c r="AZ214" s="10"/>
      <c r="BA214" s="10"/>
      <c r="BB214" s="10"/>
      <c r="BC214" s="10"/>
      <c r="BD214" s="10"/>
      <c r="BE214" s="10"/>
      <c r="BF214" s="10"/>
      <c r="BG214" s="10"/>
      <c r="BH214" s="10"/>
      <c r="BI214" s="120"/>
      <c r="BJ214" s="120"/>
      <c r="BK214" s="120"/>
      <c r="BL214" s="120"/>
      <c r="BM214" s="120"/>
      <c r="BN214" s="120"/>
      <c r="BO214" s="120"/>
      <c r="BP214" s="120"/>
      <c r="BQ214" s="120"/>
      <c r="BR214" s="120"/>
      <c r="BS214" s="120"/>
      <c r="BT214" s="120"/>
      <c r="BU214" s="120"/>
      <c r="BV214" s="120"/>
      <c r="BW214" s="120"/>
      <c r="BX214" s="120"/>
      <c r="BY214" s="120"/>
      <c r="BZ214" s="120"/>
      <c r="CA214" s="120"/>
      <c r="CB214" s="120"/>
      <c r="CC214" s="120"/>
      <c r="CD214" s="120"/>
      <c r="CE214" s="120"/>
      <c r="CF214" s="120"/>
      <c r="CG214" s="120"/>
      <c r="CH214" s="120"/>
      <c r="CI214" s="120"/>
      <c r="CJ214" s="120"/>
      <c r="CK214" s="120"/>
      <c r="CL214" s="120"/>
      <c r="CM214" s="120"/>
      <c r="CN214" s="120"/>
      <c r="CO214" s="94"/>
      <c r="CP214" s="94"/>
      <c r="CQ214" s="94"/>
      <c r="CR214" s="94"/>
      <c r="CS214" s="94"/>
      <c r="CT214" s="94"/>
      <c r="CU214" s="94"/>
      <c r="CV214" s="94"/>
      <c r="CW214" s="94"/>
      <c r="CX214" s="94"/>
      <c r="CY214" s="94"/>
      <c r="CZ214" s="94"/>
      <c r="DA214" s="94"/>
      <c r="DB214" s="94"/>
      <c r="DC214" s="94"/>
      <c r="DD214" s="94"/>
      <c r="DE214" s="11"/>
      <c r="DF214" s="11"/>
      <c r="DG214" s="11"/>
      <c r="DH214" s="11"/>
      <c r="DI214" s="11"/>
      <c r="DJ214" s="11"/>
      <c r="DK214" s="11"/>
      <c r="DL214" s="11"/>
      <c r="DM214" s="94"/>
      <c r="DN214" s="94"/>
      <c r="DO214" s="94"/>
      <c r="DP214" s="94"/>
      <c r="DQ214" s="94"/>
      <c r="DR214" s="94"/>
      <c r="DS214" s="94"/>
      <c r="DT214" s="94"/>
      <c r="DU214" s="94"/>
      <c r="DV214" s="94"/>
      <c r="DW214" s="94"/>
      <c r="DX214" s="94"/>
      <c r="DY214" s="94"/>
      <c r="DZ214" s="94"/>
      <c r="EA214" s="94"/>
      <c r="EB214" s="94"/>
      <c r="EC214" s="94"/>
      <c r="ED214" s="94"/>
      <c r="EE214" s="94"/>
      <c r="EF214" s="94"/>
      <c r="EG214" s="94"/>
      <c r="EH214" s="94"/>
      <c r="EI214" s="94"/>
      <c r="EJ214" s="94"/>
      <c r="EK214" s="94"/>
      <c r="EL214" s="94"/>
      <c r="EM214" s="94"/>
      <c r="EN214" s="94"/>
      <c r="EO214" s="94"/>
      <c r="EP214" s="94"/>
      <c r="EQ214" s="94"/>
      <c r="ER214" s="94"/>
      <c r="ES214" s="94"/>
      <c r="ET214" s="94"/>
      <c r="EU214" s="94"/>
      <c r="EV214" s="94"/>
      <c r="EW214" s="94"/>
      <c r="EX214" s="94"/>
      <c r="EY214" s="94"/>
      <c r="EZ214" s="94"/>
      <c r="FA214" s="94"/>
      <c r="FB214" s="94"/>
      <c r="FC214" s="94"/>
      <c r="FD214" s="94"/>
      <c r="FE214" s="94"/>
      <c r="FF214" s="94"/>
      <c r="FG214" s="94"/>
      <c r="FH214" s="94"/>
      <c r="FI214" s="94"/>
      <c r="FJ214" s="94"/>
      <c r="FK214" s="94"/>
      <c r="FL214" s="94"/>
      <c r="FM214" s="94"/>
      <c r="FN214" s="94"/>
      <c r="FO214" s="94"/>
      <c r="FP214" s="94"/>
      <c r="FQ214" s="114"/>
      <c r="FR214" s="114"/>
      <c r="FS214" s="114"/>
      <c r="FT214" s="114"/>
      <c r="FU214" s="114"/>
      <c r="FV214" s="114"/>
      <c r="FW214" s="114"/>
      <c r="FX214" s="114"/>
    </row>
    <row r="215" spans="24:193" x14ac:dyDescent="0.3">
      <c r="X215" s="117"/>
      <c r="Y215" s="117"/>
      <c r="Z215" s="39"/>
      <c r="AA215" s="39"/>
      <c r="AB215" s="39"/>
      <c r="AC215" s="98"/>
      <c r="AD215" s="41"/>
      <c r="AE215" s="41"/>
      <c r="AF215" s="40"/>
      <c r="AG215" s="39"/>
      <c r="AH215" s="39"/>
      <c r="AI215" s="98"/>
      <c r="AJ215" s="41"/>
      <c r="AK215" s="41"/>
      <c r="AL215" s="41"/>
      <c r="AM215" s="39"/>
      <c r="AN215" s="39"/>
      <c r="AO215" s="39"/>
      <c r="AP215" s="41"/>
      <c r="AQ215" s="41"/>
      <c r="AR215" s="4"/>
      <c r="AS215" s="10"/>
      <c r="AT215" s="13"/>
      <c r="AU215" s="17"/>
      <c r="AV215" s="11"/>
      <c r="AW215" s="10"/>
      <c r="AX215" s="10"/>
      <c r="AY215" s="10"/>
      <c r="AZ215" s="10"/>
      <c r="BA215" s="10"/>
      <c r="BB215" s="10"/>
      <c r="BC215" s="10"/>
      <c r="BD215" s="10"/>
      <c r="BE215" s="10"/>
      <c r="BF215" s="10"/>
      <c r="BG215" s="10"/>
      <c r="BH215" s="10"/>
      <c r="BI215" s="120"/>
      <c r="BJ215" s="120"/>
      <c r="BK215" s="120"/>
      <c r="BL215" s="120"/>
      <c r="BM215" s="120"/>
      <c r="BN215" s="120"/>
      <c r="BO215" s="120"/>
      <c r="BP215" s="120"/>
      <c r="BQ215" s="120"/>
      <c r="BR215" s="120"/>
      <c r="BS215" s="120"/>
      <c r="BT215" s="120"/>
      <c r="BU215" s="120"/>
      <c r="BV215" s="120"/>
      <c r="BW215" s="120"/>
      <c r="BX215" s="120"/>
      <c r="BY215" s="120"/>
      <c r="BZ215" s="120"/>
      <c r="CA215" s="120"/>
      <c r="CB215" s="120"/>
      <c r="CC215" s="120"/>
      <c r="CD215" s="120"/>
      <c r="CE215" s="120"/>
      <c r="CF215" s="120"/>
      <c r="CG215" s="120"/>
      <c r="CH215" s="120"/>
      <c r="CI215" s="120"/>
      <c r="CJ215" s="120"/>
      <c r="CK215" s="120"/>
      <c r="CL215" s="120"/>
      <c r="CM215" s="120"/>
      <c r="CN215" s="120"/>
      <c r="CO215" s="94"/>
      <c r="CP215" s="94"/>
      <c r="CQ215" s="94"/>
      <c r="CR215" s="94"/>
      <c r="CS215" s="94"/>
      <c r="CT215" s="94"/>
      <c r="CU215" s="94"/>
      <c r="CV215" s="94"/>
      <c r="CW215" s="94"/>
      <c r="CX215" s="94"/>
      <c r="CY215" s="94"/>
      <c r="CZ215" s="94"/>
      <c r="DA215" s="94"/>
      <c r="DB215" s="94"/>
      <c r="DC215" s="94"/>
      <c r="DD215" s="94"/>
      <c r="DE215" s="11"/>
      <c r="DF215" s="11"/>
      <c r="DG215" s="11"/>
      <c r="DH215" s="11"/>
      <c r="DI215" s="11"/>
      <c r="DJ215" s="11"/>
      <c r="DK215" s="11"/>
      <c r="DL215" s="11"/>
      <c r="DM215" s="94"/>
      <c r="DN215" s="94"/>
      <c r="DO215" s="94"/>
      <c r="DP215" s="94"/>
      <c r="DQ215" s="94"/>
      <c r="DR215" s="94"/>
      <c r="DS215" s="94"/>
      <c r="DT215" s="94"/>
      <c r="DU215" s="94"/>
      <c r="DV215" s="94"/>
      <c r="DW215" s="94"/>
      <c r="DX215" s="94"/>
      <c r="DY215" s="94"/>
      <c r="DZ215" s="94"/>
      <c r="EA215" s="94"/>
      <c r="EB215" s="94"/>
      <c r="EC215" s="94"/>
      <c r="ED215" s="94"/>
      <c r="EE215" s="94"/>
      <c r="EF215" s="94"/>
      <c r="EG215" s="94"/>
      <c r="EH215" s="94"/>
      <c r="EI215" s="94"/>
      <c r="EJ215" s="94"/>
      <c r="EK215" s="94"/>
      <c r="EL215" s="94"/>
      <c r="EM215" s="94"/>
      <c r="EN215" s="94"/>
      <c r="EO215" s="94"/>
      <c r="EP215" s="94"/>
      <c r="EQ215" s="94"/>
      <c r="ER215" s="94"/>
      <c r="ES215" s="94"/>
      <c r="ET215" s="94"/>
      <c r="EU215" s="94"/>
      <c r="EV215" s="94"/>
      <c r="EW215" s="94"/>
      <c r="EX215" s="94"/>
      <c r="EY215" s="94"/>
      <c r="EZ215" s="94"/>
      <c r="FA215" s="94"/>
      <c r="FB215" s="94"/>
      <c r="FC215" s="94"/>
      <c r="FD215" s="94"/>
      <c r="FE215" s="94"/>
      <c r="FF215" s="94"/>
      <c r="FG215" s="94"/>
      <c r="FH215" s="94"/>
      <c r="FI215" s="94"/>
      <c r="FJ215" s="94"/>
      <c r="FK215" s="94"/>
      <c r="FL215" s="94"/>
      <c r="FM215" s="94"/>
      <c r="FN215" s="94"/>
      <c r="FO215" s="94"/>
      <c r="FP215" s="94"/>
      <c r="FQ215" s="114"/>
      <c r="FR215" s="114"/>
      <c r="FS215" s="114"/>
      <c r="FT215" s="114"/>
      <c r="FU215" s="114"/>
      <c r="FV215" s="114"/>
      <c r="FW215" s="114"/>
      <c r="FX215" s="114"/>
    </row>
    <row r="216" spans="24:193" x14ac:dyDescent="0.3">
      <c r="X216" s="117"/>
      <c r="Y216" s="117"/>
      <c r="Z216" s="39"/>
      <c r="AA216" s="39"/>
      <c r="AB216" s="39"/>
      <c r="AC216" s="98"/>
      <c r="AD216" s="41"/>
      <c r="AE216" s="41"/>
      <c r="AF216" s="40"/>
      <c r="AG216" s="39"/>
      <c r="AH216" s="39"/>
      <c r="AI216" s="98"/>
      <c r="AJ216" s="41"/>
      <c r="AK216" s="41"/>
      <c r="AL216" s="41"/>
      <c r="AM216" s="39"/>
      <c r="AN216" s="39"/>
      <c r="AO216" s="39"/>
      <c r="AP216" s="41"/>
      <c r="AQ216" s="41"/>
      <c r="AR216" s="4"/>
      <c r="AS216" s="10"/>
      <c r="AT216" s="13"/>
      <c r="AU216" s="17"/>
      <c r="AV216" s="11"/>
      <c r="AW216" s="10"/>
      <c r="AX216" s="10"/>
      <c r="AY216" s="10"/>
      <c r="AZ216" s="10"/>
      <c r="BA216" s="10"/>
      <c r="BB216" s="10"/>
      <c r="BC216" s="10"/>
      <c r="BD216" s="10"/>
      <c r="BE216" s="10"/>
      <c r="BF216" s="10"/>
      <c r="BG216" s="10"/>
      <c r="BH216" s="10"/>
      <c r="BI216" s="120"/>
      <c r="BJ216" s="120"/>
      <c r="BK216" s="120"/>
      <c r="BL216" s="120"/>
      <c r="BM216" s="120"/>
      <c r="BN216" s="120"/>
      <c r="BO216" s="120"/>
      <c r="BP216" s="120"/>
      <c r="BQ216" s="120"/>
      <c r="BR216" s="120"/>
      <c r="BS216" s="120"/>
      <c r="BT216" s="120"/>
      <c r="BU216" s="120"/>
      <c r="BV216" s="120"/>
      <c r="BW216" s="120"/>
      <c r="BX216" s="120"/>
      <c r="BY216" s="120"/>
      <c r="BZ216" s="120"/>
      <c r="CA216" s="120"/>
      <c r="CB216" s="120"/>
      <c r="CC216" s="120"/>
      <c r="CD216" s="120"/>
      <c r="CE216" s="120"/>
      <c r="CF216" s="120"/>
      <c r="CG216" s="120"/>
      <c r="CH216" s="120"/>
      <c r="CI216" s="120"/>
      <c r="CJ216" s="120"/>
      <c r="CK216" s="120"/>
      <c r="CL216" s="120"/>
      <c r="CM216" s="120"/>
      <c r="CN216" s="120"/>
      <c r="CO216" s="94"/>
      <c r="CP216" s="94"/>
      <c r="CQ216" s="94"/>
      <c r="CR216" s="94"/>
      <c r="CS216" s="94"/>
      <c r="CT216" s="94"/>
      <c r="CU216" s="94"/>
      <c r="CV216" s="94"/>
      <c r="CW216" s="94"/>
      <c r="CX216" s="94"/>
      <c r="CY216" s="94"/>
      <c r="CZ216" s="94"/>
      <c r="DA216" s="94"/>
      <c r="DB216" s="94"/>
      <c r="DC216" s="94"/>
      <c r="DD216" s="94"/>
      <c r="DE216" s="11"/>
      <c r="DF216" s="11"/>
      <c r="DG216" s="11"/>
      <c r="DH216" s="11"/>
      <c r="DI216" s="11"/>
      <c r="DJ216" s="11"/>
      <c r="DK216" s="11"/>
      <c r="DL216" s="11"/>
      <c r="DM216" s="94"/>
      <c r="DN216" s="94"/>
      <c r="DO216" s="94"/>
      <c r="DP216" s="94"/>
      <c r="DQ216" s="94"/>
      <c r="DR216" s="94"/>
      <c r="DS216" s="94"/>
      <c r="DT216" s="94"/>
      <c r="DU216" s="94"/>
      <c r="DV216" s="94"/>
      <c r="DW216" s="94"/>
      <c r="DX216" s="94"/>
      <c r="DY216" s="94"/>
      <c r="DZ216" s="94"/>
      <c r="EA216" s="94"/>
      <c r="EB216" s="94"/>
      <c r="EC216" s="94"/>
      <c r="ED216" s="94"/>
      <c r="EE216" s="94"/>
      <c r="EF216" s="94"/>
      <c r="EG216" s="94"/>
      <c r="EH216" s="94"/>
      <c r="EI216" s="94"/>
      <c r="EJ216" s="94"/>
      <c r="EK216" s="94"/>
      <c r="EL216" s="94"/>
      <c r="EM216" s="94"/>
      <c r="EN216" s="94"/>
      <c r="EO216" s="94"/>
      <c r="EP216" s="94"/>
      <c r="EQ216" s="94"/>
      <c r="ER216" s="94"/>
      <c r="ES216" s="94"/>
      <c r="ET216" s="94"/>
      <c r="EU216" s="94"/>
      <c r="EV216" s="94"/>
      <c r="EW216" s="94"/>
      <c r="EX216" s="94"/>
      <c r="EY216" s="94"/>
      <c r="EZ216" s="94"/>
      <c r="FA216" s="94"/>
      <c r="FB216" s="94"/>
      <c r="FC216" s="94"/>
      <c r="FD216" s="94"/>
      <c r="FE216" s="94"/>
      <c r="FF216" s="94"/>
      <c r="FG216" s="94"/>
      <c r="FH216" s="94"/>
      <c r="FI216" s="94"/>
      <c r="FJ216" s="94"/>
      <c r="FK216" s="94"/>
      <c r="FL216" s="94"/>
      <c r="FM216" s="94"/>
      <c r="FN216" s="94"/>
      <c r="FO216" s="94"/>
      <c r="FP216" s="94"/>
      <c r="FQ216" s="114"/>
      <c r="FR216" s="114"/>
      <c r="FS216" s="114"/>
      <c r="FT216" s="114"/>
      <c r="FU216" s="114"/>
      <c r="FV216" s="114"/>
      <c r="FW216" s="114"/>
      <c r="FX216" s="114"/>
    </row>
    <row r="217" spans="24:193" x14ac:dyDescent="0.3">
      <c r="X217" s="117"/>
      <c r="Y217" s="117"/>
      <c r="Z217" s="39"/>
      <c r="AA217" s="39"/>
      <c r="AB217" s="39"/>
      <c r="AC217" s="98"/>
      <c r="AD217" s="41"/>
      <c r="AE217" s="41"/>
      <c r="AF217" s="40"/>
      <c r="AG217" s="39"/>
      <c r="AH217" s="39"/>
      <c r="AI217" s="98"/>
      <c r="AJ217" s="41"/>
      <c r="AK217" s="41"/>
      <c r="AL217" s="41"/>
      <c r="AM217" s="39"/>
      <c r="AN217" s="39"/>
      <c r="AO217" s="39"/>
      <c r="AP217" s="41"/>
      <c r="AQ217" s="41"/>
      <c r="AR217" s="4"/>
      <c r="AS217" s="10"/>
      <c r="AT217" s="13"/>
      <c r="AU217" s="17"/>
      <c r="AV217" s="11"/>
      <c r="AW217" s="10"/>
      <c r="AX217" s="10"/>
      <c r="AY217" s="10"/>
      <c r="AZ217" s="10"/>
      <c r="BA217" s="10"/>
      <c r="BB217" s="10"/>
      <c r="BC217" s="10"/>
      <c r="BD217" s="10"/>
      <c r="BE217" s="10"/>
      <c r="BF217" s="10"/>
      <c r="BG217" s="10"/>
      <c r="BH217" s="10"/>
      <c r="BI217" s="120"/>
      <c r="BJ217" s="120"/>
      <c r="BK217" s="120"/>
      <c r="BL217" s="120"/>
      <c r="BM217" s="120"/>
      <c r="BN217" s="120"/>
      <c r="BO217" s="120"/>
      <c r="BP217" s="120"/>
      <c r="BQ217" s="120"/>
      <c r="BR217" s="120"/>
      <c r="BS217" s="120"/>
      <c r="BT217" s="120"/>
      <c r="BU217" s="120"/>
      <c r="BV217" s="120"/>
      <c r="BW217" s="120"/>
      <c r="BX217" s="120"/>
      <c r="BY217" s="120"/>
      <c r="BZ217" s="120"/>
      <c r="CA217" s="120"/>
      <c r="CB217" s="120"/>
      <c r="CC217" s="120"/>
      <c r="CD217" s="120"/>
      <c r="CE217" s="120"/>
      <c r="CF217" s="120"/>
      <c r="CG217" s="120"/>
      <c r="CH217" s="120"/>
      <c r="CI217" s="120"/>
      <c r="CJ217" s="120"/>
      <c r="CK217" s="120"/>
      <c r="CL217" s="120"/>
      <c r="CM217" s="120"/>
      <c r="CN217" s="120"/>
      <c r="CO217" s="94"/>
      <c r="CP217" s="94"/>
      <c r="CQ217" s="94"/>
      <c r="CR217" s="94"/>
      <c r="CS217" s="94"/>
      <c r="CT217" s="94"/>
      <c r="CU217" s="94"/>
      <c r="CV217" s="94"/>
      <c r="CW217" s="94"/>
      <c r="CX217" s="94"/>
      <c r="CY217" s="94"/>
      <c r="CZ217" s="94"/>
      <c r="DA217" s="94"/>
      <c r="DB217" s="94"/>
      <c r="DC217" s="94"/>
      <c r="DD217" s="94"/>
      <c r="DE217" s="11"/>
      <c r="DF217" s="11"/>
      <c r="DG217" s="11"/>
      <c r="DH217" s="11"/>
      <c r="DI217" s="11"/>
      <c r="DJ217" s="11"/>
      <c r="DK217" s="11"/>
      <c r="DL217" s="11"/>
      <c r="DM217" s="94"/>
      <c r="DN217" s="94"/>
      <c r="DO217" s="94"/>
      <c r="DP217" s="94"/>
      <c r="DQ217" s="94"/>
      <c r="DR217" s="94"/>
      <c r="DS217" s="94"/>
      <c r="DT217" s="94"/>
      <c r="DU217" s="94"/>
      <c r="DV217" s="94"/>
      <c r="DW217" s="94"/>
      <c r="DX217" s="94"/>
      <c r="DY217" s="94"/>
      <c r="DZ217" s="94"/>
      <c r="EA217" s="94"/>
      <c r="EB217" s="94"/>
      <c r="EC217" s="94"/>
      <c r="ED217" s="94"/>
      <c r="EE217" s="94"/>
      <c r="EF217" s="94"/>
      <c r="EG217" s="94"/>
      <c r="EH217" s="94"/>
      <c r="EI217" s="94"/>
      <c r="EJ217" s="94"/>
      <c r="EK217" s="94"/>
      <c r="EL217" s="94"/>
      <c r="EM217" s="94"/>
      <c r="EN217" s="94"/>
      <c r="EO217" s="94"/>
      <c r="EP217" s="94"/>
      <c r="EQ217" s="94"/>
      <c r="ER217" s="94"/>
      <c r="ES217" s="94"/>
      <c r="ET217" s="94"/>
      <c r="EU217" s="94"/>
      <c r="EV217" s="94"/>
      <c r="EW217" s="94"/>
      <c r="EX217" s="94"/>
      <c r="EY217" s="94"/>
      <c r="EZ217" s="94"/>
      <c r="FA217" s="94"/>
      <c r="FB217" s="94"/>
      <c r="FC217" s="94"/>
      <c r="FD217" s="94"/>
      <c r="FE217" s="94"/>
      <c r="FF217" s="94"/>
      <c r="FG217" s="94"/>
      <c r="FH217" s="94"/>
      <c r="FI217" s="94"/>
      <c r="FJ217" s="94"/>
      <c r="FK217" s="94"/>
      <c r="FL217" s="94"/>
      <c r="FM217" s="94"/>
      <c r="FN217" s="94"/>
      <c r="FO217" s="94"/>
      <c r="FP217" s="94"/>
      <c r="FQ217" s="114"/>
      <c r="FR217" s="114"/>
      <c r="FS217" s="114"/>
      <c r="FT217" s="114"/>
      <c r="FU217" s="114"/>
      <c r="FV217" s="114"/>
      <c r="FW217" s="114"/>
      <c r="FX217" s="114"/>
    </row>
    <row r="218" spans="24:193" x14ac:dyDescent="0.3">
      <c r="X218" s="117"/>
      <c r="Y218" s="117"/>
      <c r="Z218" s="39"/>
      <c r="AA218" s="39"/>
      <c r="AB218" s="39"/>
      <c r="AC218" s="98"/>
      <c r="AD218" s="41"/>
      <c r="AE218" s="41"/>
      <c r="AF218" s="40"/>
      <c r="AG218" s="39"/>
      <c r="AH218" s="39"/>
      <c r="AI218" s="98"/>
      <c r="AJ218" s="41"/>
      <c r="AK218" s="41"/>
      <c r="AL218" s="41"/>
      <c r="AM218" s="39"/>
      <c r="AN218" s="39"/>
      <c r="AO218" s="39"/>
      <c r="AP218" s="41"/>
      <c r="AQ218" s="41"/>
      <c r="AR218" s="4"/>
      <c r="AS218" s="10"/>
      <c r="AT218" s="13"/>
      <c r="AU218" s="17"/>
      <c r="AV218" s="11"/>
      <c r="AW218" s="10"/>
      <c r="AX218" s="10"/>
      <c r="AY218" s="10"/>
      <c r="AZ218" s="10"/>
      <c r="BA218" s="10"/>
      <c r="BB218" s="10"/>
      <c r="BC218" s="10"/>
      <c r="BD218" s="10"/>
      <c r="BE218" s="10"/>
      <c r="BF218" s="10"/>
      <c r="BG218" s="10"/>
      <c r="BH218" s="10"/>
      <c r="BI218" s="120"/>
      <c r="BJ218" s="120"/>
      <c r="BK218" s="120"/>
      <c r="BL218" s="120"/>
      <c r="BM218" s="120"/>
      <c r="BN218" s="120"/>
      <c r="BO218" s="120"/>
      <c r="BP218" s="120"/>
      <c r="BQ218" s="120"/>
      <c r="BR218" s="120"/>
      <c r="BS218" s="120"/>
      <c r="BT218" s="120"/>
      <c r="BU218" s="120"/>
      <c r="BV218" s="120"/>
      <c r="BW218" s="120"/>
      <c r="BX218" s="120"/>
      <c r="BY218" s="120"/>
      <c r="BZ218" s="120"/>
      <c r="CA218" s="120"/>
      <c r="CB218" s="120"/>
      <c r="CC218" s="120"/>
      <c r="CD218" s="120"/>
      <c r="CE218" s="120"/>
      <c r="CF218" s="120"/>
      <c r="CG218" s="120"/>
      <c r="CH218" s="120"/>
      <c r="CI218" s="120"/>
      <c r="CJ218" s="120"/>
      <c r="CK218" s="120"/>
      <c r="CL218" s="120"/>
      <c r="CM218" s="120"/>
      <c r="CN218" s="120"/>
      <c r="CO218" s="94"/>
      <c r="CP218" s="94"/>
      <c r="CQ218" s="94"/>
      <c r="CR218" s="94"/>
      <c r="CS218" s="94"/>
      <c r="CT218" s="94"/>
      <c r="CU218" s="94"/>
      <c r="CV218" s="94"/>
      <c r="CW218" s="94"/>
      <c r="CX218" s="94"/>
      <c r="CY218" s="94"/>
      <c r="CZ218" s="94"/>
      <c r="DA218" s="94"/>
      <c r="DB218" s="94"/>
      <c r="DC218" s="94"/>
      <c r="DD218" s="94"/>
      <c r="DE218" s="11"/>
      <c r="DF218" s="11"/>
      <c r="DG218" s="11"/>
      <c r="DH218" s="11"/>
      <c r="DI218" s="11"/>
      <c r="DJ218" s="11"/>
      <c r="DK218" s="11"/>
      <c r="DL218" s="11"/>
      <c r="DM218" s="94"/>
      <c r="DN218" s="94"/>
      <c r="DO218" s="94"/>
      <c r="DP218" s="94"/>
      <c r="DQ218" s="94"/>
      <c r="DR218" s="94"/>
      <c r="DS218" s="94"/>
      <c r="DT218" s="94"/>
      <c r="DU218" s="94"/>
      <c r="DV218" s="94"/>
      <c r="DW218" s="94"/>
      <c r="DX218" s="94"/>
      <c r="DY218" s="94"/>
      <c r="DZ218" s="94"/>
      <c r="EA218" s="94"/>
      <c r="EB218" s="94"/>
      <c r="EC218" s="94"/>
      <c r="ED218" s="94"/>
      <c r="EE218" s="94"/>
      <c r="EF218" s="94"/>
      <c r="EG218" s="94"/>
      <c r="EH218" s="94"/>
      <c r="EI218" s="94"/>
      <c r="EJ218" s="94"/>
      <c r="EK218" s="94"/>
      <c r="EL218" s="94"/>
      <c r="EM218" s="94"/>
      <c r="EN218" s="94"/>
      <c r="EO218" s="94"/>
      <c r="EP218" s="94"/>
      <c r="EQ218" s="94"/>
      <c r="ER218" s="94"/>
      <c r="ES218" s="94"/>
      <c r="ET218" s="94"/>
      <c r="EU218" s="94"/>
      <c r="EV218" s="94"/>
      <c r="EW218" s="94"/>
      <c r="EX218" s="94"/>
      <c r="EY218" s="94"/>
      <c r="EZ218" s="94"/>
      <c r="FA218" s="94"/>
      <c r="FB218" s="94"/>
      <c r="FC218" s="94"/>
      <c r="FD218" s="94"/>
      <c r="FE218" s="94"/>
      <c r="FF218" s="94"/>
      <c r="FG218" s="94"/>
      <c r="FH218" s="94"/>
      <c r="FI218" s="94"/>
      <c r="FJ218" s="94"/>
      <c r="FK218" s="94"/>
      <c r="FL218" s="94"/>
      <c r="FM218" s="94"/>
      <c r="FN218" s="94"/>
      <c r="FO218" s="94"/>
      <c r="FP218" s="94"/>
      <c r="FQ218" s="114"/>
      <c r="FR218" s="114"/>
      <c r="FS218" s="114"/>
      <c r="FT218" s="114"/>
      <c r="FU218" s="114"/>
      <c r="FV218" s="114"/>
      <c r="FW218" s="114"/>
      <c r="FX218" s="114"/>
    </row>
    <row r="219" spans="24:193" x14ac:dyDescent="0.3">
      <c r="X219" s="117"/>
      <c r="Y219" s="117"/>
      <c r="Z219" s="39"/>
      <c r="AA219" s="39"/>
      <c r="AB219" s="39"/>
      <c r="AC219" s="98"/>
      <c r="AD219" s="41"/>
      <c r="AE219" s="41"/>
      <c r="AF219" s="40"/>
      <c r="AG219" s="39"/>
      <c r="AH219" s="39"/>
      <c r="AI219" s="98"/>
      <c r="AJ219" s="41"/>
      <c r="AK219" s="41"/>
      <c r="AL219" s="41"/>
      <c r="AM219" s="39"/>
      <c r="AN219" s="39"/>
      <c r="AO219" s="39"/>
      <c r="AP219" s="41"/>
      <c r="AQ219" s="41"/>
      <c r="AR219" s="4"/>
      <c r="AS219" s="10"/>
      <c r="AT219" s="13"/>
      <c r="AU219" s="17"/>
      <c r="AV219" s="11"/>
      <c r="AW219" s="10"/>
      <c r="AX219" s="10"/>
      <c r="AY219" s="10"/>
      <c r="AZ219" s="10"/>
      <c r="BA219" s="10"/>
      <c r="BB219" s="10"/>
      <c r="BC219" s="10"/>
      <c r="BD219" s="10"/>
      <c r="BE219" s="10"/>
      <c r="BF219" s="10"/>
      <c r="BG219" s="10"/>
      <c r="BH219" s="1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94"/>
      <c r="CP219" s="94"/>
      <c r="CQ219" s="94"/>
      <c r="CR219" s="94"/>
      <c r="CS219" s="94"/>
      <c r="CT219" s="94"/>
      <c r="CU219" s="94"/>
      <c r="CV219" s="94"/>
      <c r="CW219" s="94"/>
      <c r="CX219" s="94"/>
      <c r="CY219" s="94"/>
      <c r="CZ219" s="94"/>
      <c r="DA219" s="94"/>
      <c r="DB219" s="94"/>
      <c r="DC219" s="94"/>
      <c r="DD219" s="94"/>
      <c r="DE219" s="11"/>
      <c r="DF219" s="11"/>
      <c r="DG219" s="11"/>
      <c r="DH219" s="11"/>
      <c r="DI219" s="11"/>
      <c r="DJ219" s="11"/>
      <c r="DK219" s="11"/>
      <c r="DL219" s="11"/>
      <c r="DM219" s="94"/>
      <c r="DN219" s="94"/>
      <c r="DO219" s="94"/>
      <c r="DP219" s="94"/>
      <c r="DQ219" s="94"/>
      <c r="DR219" s="94"/>
      <c r="DS219" s="94"/>
      <c r="DT219" s="94"/>
      <c r="DU219" s="94"/>
      <c r="DV219" s="94"/>
      <c r="DW219" s="94"/>
      <c r="DX219" s="94"/>
      <c r="DY219" s="94"/>
      <c r="DZ219" s="94"/>
      <c r="EA219" s="94"/>
      <c r="EB219" s="94"/>
      <c r="EC219" s="94"/>
      <c r="ED219" s="94"/>
      <c r="EE219" s="94"/>
      <c r="EF219" s="94"/>
      <c r="EG219" s="94"/>
      <c r="EH219" s="94"/>
      <c r="EI219" s="94"/>
      <c r="EJ219" s="94"/>
      <c r="EK219" s="94"/>
      <c r="EL219" s="94"/>
      <c r="EM219" s="94"/>
      <c r="EN219" s="94"/>
      <c r="EO219" s="94"/>
      <c r="EP219" s="94"/>
      <c r="EQ219" s="94"/>
      <c r="ER219" s="94"/>
      <c r="ES219" s="94"/>
      <c r="ET219" s="94"/>
      <c r="EU219" s="94"/>
      <c r="EV219" s="94"/>
      <c r="EW219" s="94"/>
      <c r="EX219" s="94"/>
      <c r="EY219" s="94"/>
      <c r="EZ219" s="94"/>
      <c r="FA219" s="94"/>
      <c r="FB219" s="94"/>
      <c r="FC219" s="94"/>
      <c r="FD219" s="94"/>
      <c r="FE219" s="94"/>
      <c r="FF219" s="94"/>
      <c r="FG219" s="94"/>
      <c r="FH219" s="94"/>
      <c r="FI219" s="94"/>
      <c r="FJ219" s="94"/>
      <c r="FK219" s="94"/>
      <c r="FL219" s="94"/>
      <c r="FM219" s="94"/>
      <c r="FN219" s="94"/>
      <c r="FO219" s="94"/>
      <c r="FP219" s="94"/>
      <c r="FQ219" s="114"/>
      <c r="FR219" s="114"/>
      <c r="FS219" s="114"/>
      <c r="FT219" s="114"/>
      <c r="FU219" s="114"/>
      <c r="FV219" s="114"/>
      <c r="FW219" s="114"/>
      <c r="FX219" s="114"/>
    </row>
    <row r="220" spans="24:193" x14ac:dyDescent="0.3">
      <c r="X220" s="117"/>
      <c r="Y220" s="117"/>
      <c r="Z220" s="39"/>
      <c r="AA220" s="39"/>
      <c r="AB220" s="39"/>
      <c r="AC220" s="98"/>
      <c r="AD220" s="41"/>
      <c r="AE220" s="41"/>
      <c r="AF220" s="40"/>
      <c r="AG220" s="39"/>
      <c r="AH220" s="39"/>
      <c r="AI220" s="98"/>
      <c r="AJ220" s="41"/>
      <c r="AK220" s="41"/>
      <c r="AL220" s="41"/>
      <c r="AM220" s="39"/>
      <c r="AN220" s="39"/>
      <c r="AO220" s="39"/>
      <c r="AP220" s="41"/>
      <c r="AQ220" s="41"/>
      <c r="AR220" s="4"/>
      <c r="AS220" s="10"/>
      <c r="AT220" s="13"/>
      <c r="AU220" s="17"/>
      <c r="AV220" s="11"/>
      <c r="AW220" s="10"/>
      <c r="AX220" s="10"/>
      <c r="AY220" s="10"/>
      <c r="AZ220" s="10"/>
      <c r="BA220" s="10"/>
      <c r="BB220" s="10"/>
      <c r="BC220" s="10"/>
      <c r="BD220" s="10"/>
      <c r="BE220" s="10"/>
      <c r="BF220" s="10"/>
      <c r="BG220" s="10"/>
      <c r="BH220" s="10"/>
      <c r="BI220" s="120"/>
      <c r="BJ220" s="120"/>
      <c r="BK220" s="120"/>
      <c r="BL220" s="120"/>
      <c r="BM220" s="120"/>
      <c r="BN220" s="120"/>
      <c r="BO220" s="120"/>
      <c r="BP220" s="120"/>
      <c r="BQ220" s="120"/>
      <c r="BR220" s="120"/>
      <c r="BS220" s="120"/>
      <c r="BT220" s="120"/>
      <c r="BU220" s="120"/>
      <c r="BV220" s="120"/>
      <c r="BW220" s="120"/>
      <c r="BX220" s="120"/>
      <c r="BY220" s="120"/>
      <c r="BZ220" s="120"/>
      <c r="CA220" s="120"/>
      <c r="CB220" s="120"/>
      <c r="CC220" s="120"/>
      <c r="CD220" s="120"/>
      <c r="CE220" s="120"/>
      <c r="CF220" s="120"/>
      <c r="CG220" s="120"/>
      <c r="CH220" s="120"/>
      <c r="CI220" s="120"/>
      <c r="CJ220" s="120"/>
      <c r="CK220" s="120"/>
      <c r="CL220" s="120"/>
      <c r="CM220" s="120"/>
      <c r="CN220" s="120"/>
      <c r="CO220" s="94"/>
      <c r="CP220" s="94"/>
      <c r="CQ220" s="94"/>
      <c r="CR220" s="94"/>
      <c r="CS220" s="94"/>
      <c r="CT220" s="94"/>
      <c r="CU220" s="94"/>
      <c r="CV220" s="94"/>
      <c r="CW220" s="94"/>
      <c r="CX220" s="94"/>
      <c r="CY220" s="94"/>
      <c r="CZ220" s="94"/>
      <c r="DA220" s="94"/>
      <c r="DB220" s="94"/>
      <c r="DC220" s="94"/>
      <c r="DD220" s="94"/>
      <c r="DE220" s="11"/>
      <c r="DF220" s="11"/>
      <c r="DG220" s="11"/>
      <c r="DH220" s="11"/>
      <c r="DI220" s="11"/>
      <c r="DJ220" s="11"/>
      <c r="DK220" s="11"/>
      <c r="DL220" s="11"/>
      <c r="DM220" s="94"/>
      <c r="DN220" s="94"/>
      <c r="DO220" s="94"/>
      <c r="DP220" s="94"/>
      <c r="DQ220" s="94"/>
      <c r="DR220" s="94"/>
      <c r="DS220" s="94"/>
      <c r="DT220" s="94"/>
      <c r="DU220" s="94"/>
      <c r="DV220" s="94"/>
      <c r="DW220" s="94"/>
      <c r="DX220" s="94"/>
      <c r="DY220" s="94"/>
      <c r="DZ220" s="94"/>
      <c r="EA220" s="94"/>
      <c r="EB220" s="94"/>
      <c r="EC220" s="94"/>
      <c r="ED220" s="94"/>
      <c r="EE220" s="94"/>
      <c r="EF220" s="94"/>
      <c r="EG220" s="94"/>
      <c r="EH220" s="94"/>
      <c r="EI220" s="94"/>
      <c r="EJ220" s="94"/>
      <c r="EK220" s="94"/>
      <c r="EL220" s="94"/>
      <c r="EM220" s="94"/>
      <c r="EN220" s="94"/>
      <c r="EO220" s="94"/>
      <c r="EP220" s="94"/>
      <c r="EQ220" s="94"/>
      <c r="ER220" s="94"/>
      <c r="ES220" s="94"/>
      <c r="ET220" s="94"/>
      <c r="EU220" s="94"/>
      <c r="EV220" s="94"/>
      <c r="EW220" s="94"/>
      <c r="EX220" s="94"/>
      <c r="EY220" s="94"/>
      <c r="EZ220" s="94"/>
      <c r="FA220" s="94"/>
      <c r="FB220" s="94"/>
      <c r="FC220" s="94"/>
      <c r="FD220" s="94"/>
      <c r="FE220" s="94"/>
      <c r="FF220" s="94"/>
      <c r="FG220" s="94"/>
      <c r="FH220" s="94"/>
      <c r="FI220" s="94"/>
      <c r="FJ220" s="94"/>
      <c r="FK220" s="94"/>
      <c r="FL220" s="94"/>
      <c r="FM220" s="94"/>
      <c r="FN220" s="94"/>
      <c r="FO220" s="94"/>
      <c r="FP220" s="94"/>
      <c r="FQ220" s="114"/>
      <c r="FR220" s="114"/>
      <c r="FS220" s="114"/>
      <c r="FT220" s="114"/>
      <c r="FU220" s="114"/>
      <c r="FV220" s="114"/>
      <c r="FW220" s="114"/>
      <c r="FX220" s="114"/>
    </row>
    <row r="221" spans="24:193" x14ac:dyDescent="0.3">
      <c r="X221" s="117"/>
      <c r="Y221" s="117"/>
      <c r="Z221" s="39"/>
      <c r="AA221" s="39"/>
      <c r="AB221" s="39"/>
      <c r="AC221" s="98"/>
      <c r="AD221" s="41"/>
      <c r="AE221" s="41"/>
      <c r="AF221" s="40"/>
      <c r="AG221" s="39"/>
      <c r="AH221" s="39"/>
      <c r="AI221" s="98"/>
      <c r="AJ221" s="41"/>
      <c r="AK221" s="41"/>
      <c r="AL221" s="41"/>
      <c r="AM221" s="39"/>
      <c r="AN221" s="39"/>
      <c r="AO221" s="39"/>
      <c r="AP221" s="41"/>
      <c r="AQ221" s="41"/>
      <c r="AR221" s="4"/>
      <c r="AS221" s="10"/>
      <c r="AT221" s="13"/>
      <c r="AU221" s="17"/>
      <c r="AV221" s="11"/>
      <c r="AW221" s="10"/>
      <c r="AX221" s="10"/>
      <c r="AY221" s="10"/>
      <c r="AZ221" s="10"/>
      <c r="BA221" s="10"/>
      <c r="BB221" s="10"/>
      <c r="BC221" s="10"/>
      <c r="BD221" s="10"/>
      <c r="BE221" s="10"/>
      <c r="BF221" s="10"/>
      <c r="BG221" s="10"/>
      <c r="BH221" s="10"/>
      <c r="BI221" s="120"/>
      <c r="BJ221" s="120"/>
      <c r="BK221" s="120"/>
      <c r="BL221" s="120"/>
      <c r="BM221" s="120"/>
      <c r="BN221" s="120"/>
      <c r="BO221" s="120"/>
      <c r="BP221" s="120"/>
      <c r="BQ221" s="120"/>
      <c r="BR221" s="120"/>
      <c r="BS221" s="120"/>
      <c r="BT221" s="120"/>
      <c r="BU221" s="120"/>
      <c r="BV221" s="120"/>
      <c r="BW221" s="120"/>
      <c r="BX221" s="120"/>
      <c r="BY221" s="120"/>
      <c r="BZ221" s="120"/>
      <c r="CA221" s="120"/>
      <c r="CB221" s="120"/>
      <c r="CC221" s="120"/>
      <c r="CD221" s="120"/>
      <c r="CE221" s="120"/>
      <c r="CF221" s="120"/>
      <c r="CG221" s="120"/>
      <c r="CH221" s="120"/>
      <c r="CI221" s="120"/>
      <c r="CJ221" s="120"/>
      <c r="CK221" s="120"/>
      <c r="CL221" s="120"/>
      <c r="CM221" s="120"/>
      <c r="CN221" s="120"/>
      <c r="CO221" s="94"/>
      <c r="CP221" s="94"/>
      <c r="CQ221" s="94"/>
      <c r="CR221" s="94"/>
      <c r="CS221" s="94"/>
      <c r="CT221" s="94"/>
      <c r="CU221" s="94"/>
      <c r="CV221" s="94"/>
      <c r="CW221" s="94"/>
      <c r="CX221" s="94"/>
      <c r="CY221" s="94"/>
      <c r="CZ221" s="94"/>
      <c r="DA221" s="94"/>
      <c r="DB221" s="94"/>
      <c r="DC221" s="94"/>
      <c r="DD221" s="94"/>
      <c r="DE221" s="11"/>
      <c r="DF221" s="11"/>
      <c r="DG221" s="11"/>
      <c r="DH221" s="11"/>
      <c r="DI221" s="11"/>
      <c r="DJ221" s="11"/>
      <c r="DK221" s="11"/>
      <c r="DL221" s="11"/>
      <c r="DM221" s="94"/>
      <c r="DN221" s="94"/>
      <c r="DO221" s="94"/>
      <c r="DP221" s="94"/>
      <c r="DQ221" s="94"/>
      <c r="DR221" s="94"/>
      <c r="DS221" s="94"/>
      <c r="DT221" s="94"/>
      <c r="DU221" s="94"/>
      <c r="DV221" s="94"/>
      <c r="DW221" s="94"/>
      <c r="DX221" s="94"/>
      <c r="DY221" s="94"/>
      <c r="DZ221" s="94"/>
      <c r="EA221" s="94"/>
      <c r="EB221" s="94"/>
      <c r="EC221" s="94"/>
      <c r="ED221" s="94"/>
      <c r="EE221" s="94"/>
      <c r="EF221" s="94"/>
      <c r="EG221" s="94"/>
      <c r="EH221" s="94"/>
      <c r="EI221" s="94"/>
      <c r="EJ221" s="94"/>
      <c r="EK221" s="94"/>
      <c r="EL221" s="94"/>
      <c r="EM221" s="94"/>
      <c r="EN221" s="94"/>
      <c r="EO221" s="94"/>
      <c r="EP221" s="94"/>
      <c r="EQ221" s="94"/>
      <c r="ER221" s="94"/>
      <c r="ES221" s="94"/>
      <c r="ET221" s="94"/>
      <c r="EU221" s="94"/>
      <c r="EV221" s="94"/>
      <c r="EW221" s="94"/>
      <c r="EX221" s="94"/>
      <c r="EY221" s="94"/>
      <c r="EZ221" s="94"/>
      <c r="FA221" s="94"/>
      <c r="FB221" s="94"/>
      <c r="FC221" s="94"/>
      <c r="FD221" s="94"/>
      <c r="FE221" s="94"/>
      <c r="FF221" s="94"/>
      <c r="FG221" s="94"/>
      <c r="FH221" s="94"/>
      <c r="FI221" s="94"/>
      <c r="FJ221" s="94"/>
      <c r="FK221" s="94"/>
      <c r="FL221" s="94"/>
      <c r="FM221" s="94"/>
      <c r="FN221" s="94"/>
      <c r="FO221" s="94"/>
      <c r="FP221" s="94"/>
      <c r="FQ221" s="114"/>
      <c r="FR221" s="114"/>
      <c r="FS221" s="114"/>
      <c r="FT221" s="114"/>
      <c r="FU221" s="114"/>
      <c r="FV221" s="114"/>
      <c r="FW221" s="114"/>
      <c r="FX221" s="114"/>
    </row>
    <row r="222" spans="24:193" x14ac:dyDescent="0.3">
      <c r="X222" s="117"/>
      <c r="Y222" s="117"/>
      <c r="Z222" s="39"/>
      <c r="AA222" s="39"/>
      <c r="AB222" s="39"/>
      <c r="AC222" s="98"/>
      <c r="AD222" s="41"/>
      <c r="AE222" s="41"/>
      <c r="AF222" s="40"/>
      <c r="AG222" s="39"/>
      <c r="AH222" s="39"/>
      <c r="AI222" s="98"/>
      <c r="AJ222" s="41"/>
      <c r="AK222" s="41"/>
      <c r="AL222" s="41"/>
      <c r="AM222" s="39"/>
      <c r="AN222" s="39"/>
      <c r="AO222" s="39"/>
      <c r="AP222" s="41"/>
      <c r="AQ222" s="41"/>
      <c r="AR222" s="4"/>
      <c r="AS222" s="10"/>
      <c r="AT222" s="13"/>
      <c r="AU222" s="17"/>
      <c r="AV222" s="11"/>
      <c r="AW222" s="10"/>
      <c r="AX222" s="10"/>
      <c r="AY222" s="10"/>
      <c r="AZ222" s="10"/>
      <c r="BA222" s="10"/>
      <c r="BB222" s="10"/>
      <c r="BC222" s="10"/>
      <c r="BD222" s="10"/>
      <c r="BE222" s="10"/>
      <c r="BF222" s="10"/>
      <c r="BG222" s="10"/>
      <c r="BH222" s="1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94"/>
      <c r="CP222" s="94"/>
      <c r="CQ222" s="94"/>
      <c r="CR222" s="94"/>
      <c r="CS222" s="94"/>
      <c r="CT222" s="94"/>
      <c r="CU222" s="94"/>
      <c r="CV222" s="94"/>
      <c r="CW222" s="94"/>
      <c r="CX222" s="94"/>
      <c r="CY222" s="94"/>
      <c r="CZ222" s="94"/>
      <c r="DA222" s="94"/>
      <c r="DB222" s="94"/>
      <c r="DC222" s="94"/>
      <c r="DD222" s="94"/>
      <c r="DE222" s="11"/>
      <c r="DF222" s="11"/>
      <c r="DG222" s="11"/>
      <c r="DH222" s="11"/>
      <c r="DI222" s="11"/>
      <c r="DJ222" s="11"/>
      <c r="DK222" s="11"/>
      <c r="DL222" s="11"/>
      <c r="DM222" s="94"/>
      <c r="DN222" s="94"/>
      <c r="DO222" s="94"/>
      <c r="DP222" s="94"/>
      <c r="DQ222" s="94"/>
      <c r="DR222" s="94"/>
      <c r="DS222" s="94"/>
      <c r="DT222" s="94"/>
      <c r="DU222" s="94"/>
      <c r="DV222" s="94"/>
      <c r="DW222" s="94"/>
      <c r="DX222" s="94"/>
      <c r="DY222" s="94"/>
      <c r="DZ222" s="94"/>
      <c r="EA222" s="94"/>
      <c r="EB222" s="94"/>
      <c r="EC222" s="94"/>
      <c r="ED222" s="94"/>
      <c r="EE222" s="94"/>
      <c r="EF222" s="94"/>
      <c r="EG222" s="94"/>
      <c r="EH222" s="94"/>
      <c r="EI222" s="94"/>
      <c r="EJ222" s="94"/>
      <c r="EK222" s="94"/>
      <c r="EL222" s="94"/>
      <c r="EM222" s="94"/>
      <c r="EN222" s="94"/>
      <c r="EO222" s="94"/>
      <c r="EP222" s="94"/>
      <c r="EQ222" s="94"/>
      <c r="ER222" s="94"/>
      <c r="ES222" s="94"/>
      <c r="ET222" s="94"/>
      <c r="EU222" s="94"/>
      <c r="EV222" s="94"/>
      <c r="EW222" s="94"/>
      <c r="EX222" s="94"/>
      <c r="EY222" s="94"/>
      <c r="EZ222" s="94"/>
      <c r="FA222" s="94"/>
      <c r="FB222" s="94"/>
      <c r="FC222" s="94"/>
      <c r="FD222" s="94"/>
      <c r="FE222" s="94"/>
      <c r="FF222" s="94"/>
      <c r="FG222" s="94"/>
      <c r="FH222" s="94"/>
      <c r="FI222" s="94"/>
      <c r="FJ222" s="94"/>
      <c r="FK222" s="94"/>
      <c r="FL222" s="94"/>
      <c r="FM222" s="94"/>
      <c r="FN222" s="94"/>
      <c r="FO222" s="94"/>
      <c r="FP222" s="94"/>
      <c r="FQ222" s="114"/>
      <c r="FR222" s="114"/>
      <c r="FS222" s="114"/>
      <c r="FT222" s="114"/>
      <c r="FU222" s="114"/>
      <c r="FV222" s="114"/>
      <c r="FW222" s="114"/>
      <c r="FX222" s="114"/>
    </row>
    <row r="223" spans="24:193" x14ac:dyDescent="0.3">
      <c r="X223" s="117"/>
      <c r="Y223" s="117"/>
      <c r="Z223" s="39"/>
      <c r="AA223" s="39"/>
      <c r="AB223" s="39"/>
      <c r="AC223" s="98"/>
      <c r="AD223" s="41"/>
      <c r="AE223" s="41"/>
      <c r="AF223" s="40"/>
      <c r="AG223" s="39"/>
      <c r="AH223" s="39"/>
      <c r="AI223" s="98"/>
      <c r="AJ223" s="41"/>
      <c r="AK223" s="41"/>
      <c r="AL223" s="41"/>
      <c r="AM223" s="39"/>
      <c r="AN223" s="39"/>
      <c r="AO223" s="39"/>
      <c r="AP223" s="41"/>
      <c r="AQ223" s="41"/>
      <c r="AR223" s="4"/>
      <c r="AS223" s="10"/>
      <c r="AT223" s="13"/>
      <c r="AU223" s="17"/>
      <c r="AV223" s="11"/>
      <c r="AW223" s="10"/>
      <c r="AX223" s="10"/>
      <c r="AY223" s="10"/>
      <c r="AZ223" s="10"/>
      <c r="BA223" s="10"/>
      <c r="BB223" s="10"/>
      <c r="BC223" s="10"/>
      <c r="BD223" s="10"/>
      <c r="BE223" s="10"/>
      <c r="BF223" s="10"/>
      <c r="BG223" s="10"/>
      <c r="BH223" s="10"/>
      <c r="BI223" s="120"/>
      <c r="BJ223" s="120"/>
      <c r="BK223" s="120"/>
      <c r="BL223" s="120"/>
      <c r="BM223" s="120"/>
      <c r="BN223" s="120"/>
      <c r="BO223" s="120"/>
      <c r="BP223" s="120"/>
      <c r="BQ223" s="120"/>
      <c r="BR223" s="120"/>
      <c r="BS223" s="120"/>
      <c r="BT223" s="120"/>
      <c r="BU223" s="120"/>
      <c r="BV223" s="120"/>
      <c r="BW223" s="120"/>
      <c r="BX223" s="120"/>
      <c r="BY223" s="120"/>
      <c r="BZ223" s="120"/>
      <c r="CA223" s="120"/>
      <c r="CB223" s="120"/>
      <c r="CC223" s="120"/>
      <c r="CD223" s="120"/>
      <c r="CE223" s="120"/>
      <c r="CF223" s="120"/>
      <c r="CG223" s="120"/>
      <c r="CH223" s="120"/>
      <c r="CI223" s="120"/>
      <c r="CJ223" s="120"/>
      <c r="CK223" s="120"/>
      <c r="CL223" s="120"/>
      <c r="CM223" s="120"/>
      <c r="CN223" s="120"/>
      <c r="CO223" s="94"/>
      <c r="CP223" s="94"/>
      <c r="CQ223" s="94"/>
      <c r="CR223" s="94"/>
      <c r="CS223" s="94"/>
      <c r="CT223" s="94"/>
      <c r="CU223" s="94"/>
      <c r="CV223" s="94"/>
      <c r="CW223" s="94"/>
      <c r="CX223" s="94"/>
      <c r="CY223" s="94"/>
      <c r="CZ223" s="94"/>
      <c r="DA223" s="94"/>
      <c r="DB223" s="94"/>
      <c r="DC223" s="94"/>
      <c r="DD223" s="94"/>
      <c r="DE223" s="11"/>
      <c r="DF223" s="11"/>
      <c r="DG223" s="11"/>
      <c r="DH223" s="11"/>
      <c r="DI223" s="11"/>
      <c r="DJ223" s="11"/>
      <c r="DK223" s="11"/>
      <c r="DL223" s="11"/>
      <c r="DM223" s="94"/>
      <c r="DN223" s="94"/>
      <c r="DO223" s="94"/>
      <c r="DP223" s="94"/>
      <c r="DQ223" s="94"/>
      <c r="DR223" s="94"/>
      <c r="DS223" s="94"/>
      <c r="DT223" s="94"/>
      <c r="DU223" s="94"/>
      <c r="DV223" s="94"/>
      <c r="DW223" s="94"/>
      <c r="DX223" s="94"/>
      <c r="DY223" s="94"/>
      <c r="DZ223" s="94"/>
      <c r="EA223" s="94"/>
      <c r="EB223" s="94"/>
      <c r="EC223" s="94"/>
      <c r="ED223" s="94"/>
      <c r="EE223" s="94"/>
      <c r="EF223" s="94"/>
      <c r="EG223" s="94"/>
      <c r="EH223" s="94"/>
      <c r="EI223" s="94"/>
      <c r="EJ223" s="94"/>
      <c r="EK223" s="94"/>
      <c r="EL223" s="94"/>
      <c r="EM223" s="94"/>
      <c r="EN223" s="94"/>
      <c r="EO223" s="94"/>
      <c r="EP223" s="94"/>
      <c r="EQ223" s="94"/>
      <c r="ER223" s="94"/>
      <c r="ES223" s="94"/>
      <c r="ET223" s="94"/>
      <c r="EU223" s="94"/>
      <c r="EV223" s="94"/>
      <c r="EW223" s="94"/>
      <c r="EX223" s="94"/>
      <c r="EY223" s="94"/>
      <c r="EZ223" s="94"/>
      <c r="FA223" s="94"/>
      <c r="FB223" s="94"/>
      <c r="FC223" s="94"/>
      <c r="FD223" s="94"/>
      <c r="FE223" s="94"/>
      <c r="FF223" s="94"/>
      <c r="FG223" s="94"/>
      <c r="FH223" s="94"/>
      <c r="FI223" s="94"/>
      <c r="FJ223" s="94"/>
      <c r="FK223" s="94"/>
      <c r="FL223" s="94"/>
      <c r="FM223" s="94"/>
      <c r="FN223" s="94"/>
      <c r="FO223" s="94"/>
      <c r="FP223" s="94"/>
      <c r="FQ223" s="114"/>
      <c r="FR223" s="114"/>
      <c r="FS223" s="114"/>
      <c r="FT223" s="114"/>
      <c r="FU223" s="114"/>
      <c r="FV223" s="114"/>
      <c r="FW223" s="114"/>
      <c r="FX223" s="114"/>
    </row>
    <row r="224" spans="24:193" x14ac:dyDescent="0.3">
      <c r="X224" s="117"/>
      <c r="Y224" s="117"/>
      <c r="Z224" s="39"/>
      <c r="AA224" s="39"/>
      <c r="AB224" s="39"/>
      <c r="AC224" s="98"/>
      <c r="AD224" s="41"/>
      <c r="AE224" s="41"/>
      <c r="AF224" s="40"/>
      <c r="AG224" s="39"/>
      <c r="AH224" s="39"/>
      <c r="AI224" s="98"/>
      <c r="AJ224" s="41"/>
      <c r="AK224" s="41"/>
      <c r="AL224" s="41"/>
      <c r="AM224" s="39"/>
      <c r="AN224" s="39"/>
      <c r="AO224" s="39"/>
      <c r="AP224" s="41"/>
      <c r="AQ224" s="41"/>
      <c r="AR224" s="4"/>
      <c r="AS224" s="10"/>
      <c r="AT224" s="13"/>
      <c r="AU224" s="17"/>
      <c r="AV224" s="11"/>
      <c r="AW224" s="10"/>
      <c r="AX224" s="10"/>
      <c r="AY224" s="10"/>
      <c r="AZ224" s="10"/>
      <c r="BA224" s="10"/>
      <c r="BB224" s="10"/>
      <c r="BC224" s="10"/>
      <c r="BD224" s="10"/>
      <c r="BE224" s="10"/>
      <c r="BF224" s="10"/>
      <c r="BG224" s="10"/>
      <c r="BH224" s="10"/>
      <c r="BI224" s="120"/>
      <c r="BJ224" s="120"/>
      <c r="BK224" s="120"/>
      <c r="BL224" s="120"/>
      <c r="BM224" s="120"/>
      <c r="BN224" s="120"/>
      <c r="BO224" s="120"/>
      <c r="BP224" s="120"/>
      <c r="BQ224" s="120"/>
      <c r="BR224" s="120"/>
      <c r="BS224" s="120"/>
      <c r="BT224" s="120"/>
      <c r="BU224" s="120"/>
      <c r="BV224" s="120"/>
      <c r="BW224" s="120"/>
      <c r="BX224" s="120"/>
      <c r="BY224" s="120"/>
      <c r="BZ224" s="120"/>
      <c r="CA224" s="120"/>
      <c r="CB224" s="120"/>
      <c r="CC224" s="120"/>
      <c r="CD224" s="120"/>
      <c r="CE224" s="120"/>
      <c r="CF224" s="120"/>
      <c r="CG224" s="120"/>
      <c r="CH224" s="120"/>
      <c r="CI224" s="120"/>
      <c r="CJ224" s="120"/>
      <c r="CK224" s="120"/>
      <c r="CL224" s="120"/>
      <c r="CM224" s="120"/>
      <c r="CN224" s="120"/>
      <c r="CO224" s="94"/>
      <c r="CP224" s="94"/>
      <c r="CQ224" s="94"/>
      <c r="CR224" s="94"/>
      <c r="CS224" s="94"/>
      <c r="CT224" s="94"/>
      <c r="CU224" s="94"/>
      <c r="CV224" s="94"/>
      <c r="CW224" s="94"/>
      <c r="CX224" s="94"/>
      <c r="CY224" s="94"/>
      <c r="CZ224" s="94"/>
      <c r="DA224" s="94"/>
      <c r="DB224" s="94"/>
      <c r="DC224" s="94"/>
      <c r="DD224" s="94"/>
      <c r="DE224" s="11"/>
      <c r="DF224" s="11"/>
      <c r="DG224" s="11"/>
      <c r="DH224" s="11"/>
      <c r="DI224" s="11"/>
      <c r="DJ224" s="11"/>
      <c r="DK224" s="11"/>
      <c r="DL224" s="11"/>
      <c r="DM224" s="94"/>
      <c r="DN224" s="94"/>
      <c r="DO224" s="94"/>
      <c r="DP224" s="94"/>
      <c r="DQ224" s="94"/>
      <c r="DR224" s="94"/>
      <c r="DS224" s="94"/>
      <c r="DT224" s="94"/>
      <c r="DU224" s="94"/>
      <c r="DV224" s="94"/>
      <c r="DW224" s="94"/>
      <c r="DX224" s="94"/>
      <c r="DY224" s="94"/>
      <c r="DZ224" s="94"/>
      <c r="EA224" s="94"/>
      <c r="EB224" s="94"/>
      <c r="EC224" s="94"/>
      <c r="ED224" s="94"/>
      <c r="EE224" s="94"/>
      <c r="EF224" s="94"/>
      <c r="EG224" s="94"/>
      <c r="EH224" s="94"/>
      <c r="EI224" s="94"/>
      <c r="EJ224" s="94"/>
      <c r="EK224" s="94"/>
      <c r="EL224" s="94"/>
      <c r="EM224" s="94"/>
      <c r="EN224" s="94"/>
      <c r="EO224" s="94"/>
      <c r="EP224" s="94"/>
      <c r="EQ224" s="94"/>
      <c r="ER224" s="94"/>
      <c r="ES224" s="94"/>
      <c r="ET224" s="94"/>
      <c r="EU224" s="94"/>
      <c r="EV224" s="94"/>
      <c r="EW224" s="94"/>
      <c r="EX224" s="94"/>
      <c r="EY224" s="94"/>
      <c r="EZ224" s="94"/>
      <c r="FA224" s="94"/>
      <c r="FB224" s="94"/>
      <c r="FC224" s="94"/>
      <c r="FD224" s="94"/>
      <c r="FE224" s="94"/>
      <c r="FF224" s="94"/>
      <c r="FG224" s="94"/>
      <c r="FH224" s="94"/>
      <c r="FI224" s="94"/>
      <c r="FJ224" s="94"/>
      <c r="FK224" s="94"/>
      <c r="FL224" s="94"/>
      <c r="FM224" s="94"/>
      <c r="FN224" s="94"/>
      <c r="FO224" s="94"/>
      <c r="FP224" s="94"/>
      <c r="FQ224" s="114"/>
      <c r="FR224" s="114"/>
      <c r="FS224" s="114"/>
      <c r="FT224" s="114"/>
      <c r="FU224" s="114"/>
      <c r="FV224" s="114"/>
      <c r="FW224" s="114"/>
      <c r="FX224" s="114"/>
    </row>
    <row r="225" spans="24:182" x14ac:dyDescent="0.3">
      <c r="X225" s="117"/>
      <c r="Y225" s="117"/>
      <c r="Z225" s="39"/>
      <c r="AA225" s="39"/>
      <c r="AB225" s="39"/>
      <c r="AC225" s="98"/>
      <c r="AD225" s="41"/>
      <c r="AE225" s="41"/>
      <c r="AF225" s="40"/>
      <c r="AG225" s="39"/>
      <c r="AH225" s="39"/>
      <c r="AI225" s="98"/>
      <c r="AJ225" s="41"/>
      <c r="AK225" s="41"/>
      <c r="AL225" s="41"/>
      <c r="AM225" s="39"/>
      <c r="AN225" s="39"/>
      <c r="AO225" s="39"/>
      <c r="AP225" s="41"/>
      <c r="AQ225" s="41"/>
      <c r="AR225" s="4"/>
      <c r="AS225" s="10"/>
      <c r="AT225" s="13"/>
      <c r="AU225" s="17"/>
      <c r="AV225" s="11"/>
      <c r="AW225" s="10"/>
      <c r="AX225" s="10"/>
      <c r="AY225" s="10"/>
      <c r="AZ225" s="10"/>
      <c r="BA225" s="10"/>
      <c r="BB225" s="10"/>
      <c r="BC225" s="10"/>
      <c r="BD225" s="10"/>
      <c r="BE225" s="10"/>
      <c r="BF225" s="10"/>
      <c r="BG225" s="10"/>
      <c r="BH225" s="10"/>
      <c r="BI225" s="120"/>
      <c r="BJ225" s="120"/>
      <c r="BK225" s="120"/>
      <c r="BL225" s="120"/>
      <c r="BM225" s="120"/>
      <c r="BN225" s="120"/>
      <c r="BO225" s="120"/>
      <c r="BP225" s="120"/>
      <c r="BQ225" s="120"/>
      <c r="BR225" s="120"/>
      <c r="BS225" s="120"/>
      <c r="BT225" s="120"/>
      <c r="BU225" s="120"/>
      <c r="BV225" s="120"/>
      <c r="BW225" s="120"/>
      <c r="BX225" s="120"/>
      <c r="BY225" s="120"/>
      <c r="BZ225" s="120"/>
      <c r="CA225" s="120"/>
      <c r="CB225" s="120"/>
      <c r="CC225" s="120"/>
      <c r="CD225" s="120"/>
      <c r="CE225" s="120"/>
      <c r="CF225" s="120"/>
      <c r="CG225" s="120"/>
      <c r="CH225" s="120"/>
      <c r="CI225" s="120"/>
      <c r="CJ225" s="120"/>
      <c r="CK225" s="120"/>
      <c r="CL225" s="120"/>
      <c r="CM225" s="120"/>
      <c r="CN225" s="120"/>
      <c r="CO225" s="94"/>
      <c r="CP225" s="94"/>
      <c r="CQ225" s="94"/>
      <c r="CR225" s="94"/>
      <c r="CS225" s="94"/>
      <c r="CT225" s="94"/>
      <c r="CU225" s="94"/>
      <c r="CV225" s="94"/>
      <c r="CW225" s="94"/>
      <c r="CX225" s="94"/>
      <c r="CY225" s="94"/>
      <c r="CZ225" s="94"/>
      <c r="DA225" s="94"/>
      <c r="DB225" s="94"/>
      <c r="DC225" s="94"/>
      <c r="DD225" s="94"/>
      <c r="DE225" s="11"/>
      <c r="DF225" s="11"/>
      <c r="DG225" s="11"/>
      <c r="DH225" s="11"/>
      <c r="DI225" s="11"/>
      <c r="DJ225" s="11"/>
      <c r="DK225" s="11"/>
      <c r="DL225" s="11"/>
      <c r="DM225" s="94"/>
      <c r="DN225" s="94"/>
      <c r="DO225" s="94"/>
      <c r="DP225" s="94"/>
      <c r="DQ225" s="94"/>
      <c r="DR225" s="94"/>
      <c r="DS225" s="94"/>
      <c r="DT225" s="94"/>
      <c r="DU225" s="94"/>
      <c r="DV225" s="94"/>
      <c r="DW225" s="94"/>
      <c r="DX225" s="94"/>
      <c r="DY225" s="94"/>
      <c r="DZ225" s="94"/>
      <c r="EA225" s="94"/>
      <c r="EB225" s="94"/>
      <c r="EC225" s="94"/>
      <c r="ED225" s="94"/>
      <c r="EE225" s="94"/>
      <c r="EF225" s="94"/>
      <c r="EG225" s="94"/>
      <c r="EH225" s="94"/>
      <c r="EI225" s="94"/>
      <c r="EJ225" s="94"/>
      <c r="EK225" s="94"/>
      <c r="EL225" s="94"/>
      <c r="EM225" s="94"/>
      <c r="EN225" s="94"/>
      <c r="EO225" s="94"/>
      <c r="EP225" s="94"/>
      <c r="EQ225" s="94"/>
      <c r="ER225" s="94"/>
      <c r="ES225" s="94"/>
      <c r="ET225" s="94"/>
      <c r="EU225" s="94"/>
      <c r="EV225" s="94"/>
      <c r="EW225" s="94"/>
      <c r="EX225" s="94"/>
      <c r="EY225" s="94"/>
      <c r="EZ225" s="94"/>
      <c r="FA225" s="94"/>
      <c r="FB225" s="94"/>
      <c r="FC225" s="94"/>
      <c r="FD225" s="94"/>
      <c r="FE225" s="94"/>
      <c r="FF225" s="94"/>
      <c r="FG225" s="94"/>
      <c r="FH225" s="94"/>
      <c r="FI225" s="94"/>
      <c r="FJ225" s="94"/>
      <c r="FK225" s="94"/>
      <c r="FL225" s="94"/>
      <c r="FM225" s="94"/>
      <c r="FN225" s="94"/>
      <c r="FO225" s="94"/>
      <c r="FP225" s="94"/>
      <c r="FQ225" s="114"/>
      <c r="FR225" s="114"/>
      <c r="FS225" s="114"/>
      <c r="FT225" s="114"/>
      <c r="FU225" s="114"/>
      <c r="FV225" s="114"/>
      <c r="FW225" s="114"/>
      <c r="FX225" s="114"/>
    </row>
    <row r="226" spans="24:182" x14ac:dyDescent="0.3">
      <c r="X226" s="117"/>
      <c r="Y226" s="117"/>
      <c r="Z226" s="39"/>
      <c r="AA226" s="39"/>
      <c r="AB226" s="39"/>
      <c r="AC226" s="98"/>
      <c r="AD226" s="41"/>
      <c r="AE226" s="41"/>
      <c r="AF226" s="40"/>
      <c r="AG226" s="39"/>
      <c r="AH226" s="39"/>
      <c r="AI226" s="98"/>
      <c r="AJ226" s="41"/>
      <c r="AK226" s="41"/>
      <c r="AL226" s="41"/>
      <c r="AM226" s="39"/>
      <c r="AN226" s="39"/>
      <c r="AO226" s="39"/>
      <c r="AP226" s="41"/>
      <c r="AQ226" s="41"/>
      <c r="AR226" s="4"/>
      <c r="AS226" s="10"/>
      <c r="AT226" s="13"/>
      <c r="AU226" s="17"/>
      <c r="AV226" s="11"/>
      <c r="AW226" s="10"/>
      <c r="AX226" s="10"/>
      <c r="AY226" s="10"/>
      <c r="AZ226" s="10"/>
      <c r="BA226" s="10"/>
      <c r="BB226" s="10"/>
      <c r="BC226" s="10"/>
      <c r="BD226" s="10"/>
      <c r="BE226" s="10"/>
      <c r="BF226" s="10"/>
      <c r="BG226" s="10"/>
      <c r="BH226" s="10"/>
      <c r="BI226" s="120"/>
      <c r="BJ226" s="120"/>
      <c r="BK226" s="120"/>
      <c r="BL226" s="120"/>
      <c r="BM226" s="120"/>
      <c r="BN226" s="120"/>
      <c r="BO226" s="120"/>
      <c r="BP226" s="120"/>
      <c r="BQ226" s="120"/>
      <c r="BR226" s="120"/>
      <c r="BS226" s="120"/>
      <c r="BT226" s="120"/>
      <c r="BU226" s="120"/>
      <c r="BV226" s="120"/>
      <c r="BW226" s="120"/>
      <c r="BX226" s="120"/>
      <c r="BY226" s="120"/>
      <c r="BZ226" s="120"/>
      <c r="CA226" s="120"/>
      <c r="CB226" s="120"/>
      <c r="CC226" s="120"/>
      <c r="CD226" s="120"/>
      <c r="CE226" s="120"/>
      <c r="CF226" s="120"/>
      <c r="CG226" s="120"/>
      <c r="CH226" s="120"/>
      <c r="CI226" s="120"/>
      <c r="CJ226" s="120"/>
      <c r="CK226" s="120"/>
      <c r="CL226" s="120"/>
      <c r="CM226" s="120"/>
      <c r="CN226" s="120"/>
      <c r="CO226" s="94"/>
      <c r="CP226" s="94"/>
      <c r="CQ226" s="94"/>
      <c r="CR226" s="94"/>
      <c r="CS226" s="94"/>
      <c r="CT226" s="94"/>
      <c r="CU226" s="94"/>
      <c r="CV226" s="94"/>
      <c r="CW226" s="94"/>
      <c r="CX226" s="94"/>
      <c r="CY226" s="94"/>
      <c r="CZ226" s="94"/>
      <c r="DA226" s="94"/>
      <c r="DB226" s="94"/>
      <c r="DC226" s="94"/>
      <c r="DD226" s="94"/>
      <c r="DE226" s="11"/>
      <c r="DF226" s="11"/>
      <c r="DG226" s="11"/>
      <c r="DH226" s="11"/>
      <c r="DI226" s="11"/>
      <c r="DJ226" s="11"/>
      <c r="DK226" s="11"/>
      <c r="DL226" s="11"/>
      <c r="DM226" s="94"/>
      <c r="DN226" s="94"/>
      <c r="DO226" s="94"/>
      <c r="DP226" s="94"/>
      <c r="DQ226" s="94"/>
      <c r="DR226" s="94"/>
      <c r="DS226" s="94"/>
      <c r="DT226" s="94"/>
      <c r="DU226" s="94"/>
      <c r="DV226" s="94"/>
      <c r="DW226" s="94"/>
      <c r="DX226" s="94"/>
      <c r="DY226" s="94"/>
      <c r="DZ226" s="94"/>
      <c r="EA226" s="94"/>
      <c r="EB226" s="94"/>
      <c r="EC226" s="94"/>
      <c r="ED226" s="94"/>
      <c r="EE226" s="94"/>
      <c r="EF226" s="94"/>
      <c r="EG226" s="94"/>
      <c r="EH226" s="94"/>
      <c r="EI226" s="94"/>
      <c r="EJ226" s="94"/>
      <c r="EK226" s="94"/>
      <c r="EL226" s="94"/>
      <c r="EM226" s="94"/>
      <c r="EN226" s="94"/>
      <c r="EO226" s="94"/>
      <c r="EP226" s="94"/>
      <c r="EQ226" s="94"/>
      <c r="ER226" s="94"/>
      <c r="ES226" s="94"/>
      <c r="ET226" s="94"/>
      <c r="EU226" s="94"/>
      <c r="EV226" s="94"/>
      <c r="EW226" s="94"/>
      <c r="EX226" s="94"/>
      <c r="EY226" s="94"/>
      <c r="EZ226" s="94"/>
      <c r="FA226" s="94"/>
      <c r="FB226" s="94"/>
      <c r="FC226" s="94"/>
      <c r="FD226" s="94"/>
      <c r="FE226" s="94"/>
      <c r="FF226" s="94"/>
      <c r="FG226" s="94"/>
      <c r="FH226" s="94"/>
      <c r="FI226" s="94"/>
      <c r="FJ226" s="94"/>
      <c r="FK226" s="94"/>
      <c r="FL226" s="94"/>
      <c r="FM226" s="94"/>
      <c r="FN226" s="94"/>
      <c r="FO226" s="94"/>
      <c r="FP226" s="94"/>
      <c r="FQ226" s="114"/>
      <c r="FR226" s="114"/>
      <c r="FS226" s="114"/>
      <c r="FT226" s="114"/>
      <c r="FU226" s="114"/>
      <c r="FV226" s="114"/>
      <c r="FW226" s="114"/>
      <c r="FX226" s="114"/>
    </row>
    <row r="227" spans="24:182" x14ac:dyDescent="0.3">
      <c r="X227" s="117"/>
      <c r="Y227" s="117"/>
      <c r="Z227" s="39"/>
      <c r="AA227" s="39"/>
      <c r="AB227" s="39"/>
      <c r="AC227" s="98"/>
      <c r="AD227" s="41"/>
      <c r="AE227" s="41"/>
      <c r="AF227" s="40"/>
      <c r="AG227" s="39"/>
      <c r="AH227" s="39"/>
      <c r="AI227" s="98"/>
      <c r="AJ227" s="41"/>
      <c r="AK227" s="41"/>
      <c r="AL227" s="41"/>
      <c r="AM227" s="39"/>
      <c r="AN227" s="39"/>
      <c r="AO227" s="39"/>
      <c r="AP227" s="41"/>
      <c r="AQ227" s="41"/>
      <c r="AR227" s="4"/>
      <c r="AS227" s="10"/>
      <c r="AT227" s="13"/>
      <c r="AU227" s="17"/>
      <c r="AV227" s="11"/>
      <c r="AW227" s="10"/>
      <c r="AX227" s="10"/>
      <c r="AY227" s="10"/>
      <c r="AZ227" s="10"/>
      <c r="BA227" s="10"/>
      <c r="BB227" s="10"/>
      <c r="BC227" s="10"/>
      <c r="BD227" s="10"/>
      <c r="BE227" s="10"/>
      <c r="BF227" s="10"/>
      <c r="BG227" s="10"/>
      <c r="BH227" s="10"/>
      <c r="BI227" s="120"/>
      <c r="BJ227" s="120"/>
      <c r="BK227" s="120"/>
      <c r="BL227" s="120"/>
      <c r="BM227" s="120"/>
      <c r="BN227" s="120"/>
      <c r="BO227" s="120"/>
      <c r="BP227" s="120"/>
      <c r="BQ227" s="120"/>
      <c r="BR227" s="120"/>
      <c r="BS227" s="120"/>
      <c r="BT227" s="120"/>
      <c r="BU227" s="120"/>
      <c r="BV227" s="120"/>
      <c r="BW227" s="120"/>
      <c r="BX227" s="120"/>
      <c r="BY227" s="120"/>
      <c r="BZ227" s="120"/>
      <c r="CA227" s="120"/>
      <c r="CB227" s="120"/>
      <c r="CC227" s="120"/>
      <c r="CD227" s="120"/>
      <c r="CE227" s="120"/>
      <c r="CF227" s="120"/>
      <c r="CG227" s="120"/>
      <c r="CH227" s="120"/>
      <c r="CI227" s="120"/>
      <c r="CJ227" s="120"/>
      <c r="CK227" s="120"/>
      <c r="CL227" s="120"/>
      <c r="CM227" s="120"/>
      <c r="CN227" s="120"/>
      <c r="CO227" s="94"/>
      <c r="CP227" s="94"/>
      <c r="CQ227" s="94"/>
      <c r="CR227" s="94"/>
      <c r="CS227" s="94"/>
      <c r="CT227" s="94"/>
      <c r="CU227" s="94"/>
      <c r="CV227" s="94"/>
      <c r="CW227" s="94"/>
      <c r="CX227" s="94"/>
      <c r="CY227" s="94"/>
      <c r="CZ227" s="94"/>
      <c r="DA227" s="94"/>
      <c r="DB227" s="94"/>
      <c r="DC227" s="94"/>
      <c r="DD227" s="94"/>
      <c r="DE227" s="11"/>
      <c r="DF227" s="11"/>
      <c r="DG227" s="11"/>
      <c r="DH227" s="11"/>
      <c r="DI227" s="11"/>
      <c r="DJ227" s="11"/>
      <c r="DK227" s="11"/>
      <c r="DL227" s="11"/>
      <c r="DM227" s="94"/>
      <c r="DN227" s="94"/>
      <c r="DO227" s="94"/>
      <c r="DP227" s="94"/>
      <c r="DQ227" s="94"/>
      <c r="DR227" s="94"/>
      <c r="DS227" s="94"/>
      <c r="DT227" s="94"/>
      <c r="DU227" s="94"/>
      <c r="DV227" s="94"/>
      <c r="DW227" s="94"/>
      <c r="DX227" s="94"/>
      <c r="DY227" s="94"/>
      <c r="DZ227" s="94"/>
      <c r="EA227" s="94"/>
      <c r="EB227" s="94"/>
      <c r="EC227" s="94"/>
      <c r="ED227" s="94"/>
      <c r="EE227" s="94"/>
      <c r="EF227" s="94"/>
      <c r="EG227" s="94"/>
      <c r="EH227" s="94"/>
      <c r="EI227" s="94"/>
      <c r="EJ227" s="94"/>
      <c r="EK227" s="94"/>
      <c r="EL227" s="94"/>
      <c r="EM227" s="94"/>
      <c r="EN227" s="94"/>
      <c r="EO227" s="94"/>
      <c r="EP227" s="94"/>
      <c r="EQ227" s="94"/>
      <c r="ER227" s="94"/>
      <c r="ES227" s="94"/>
      <c r="ET227" s="94"/>
      <c r="EU227" s="94"/>
      <c r="EV227" s="94"/>
      <c r="EW227" s="94"/>
      <c r="EX227" s="94"/>
      <c r="EY227" s="94"/>
      <c r="EZ227" s="94"/>
      <c r="FA227" s="94"/>
      <c r="FB227" s="94"/>
      <c r="FC227" s="94"/>
      <c r="FD227" s="94"/>
      <c r="FE227" s="94"/>
      <c r="FF227" s="94"/>
      <c r="FG227" s="94"/>
      <c r="FH227" s="94"/>
      <c r="FI227" s="94"/>
      <c r="FJ227" s="94"/>
      <c r="FK227" s="94"/>
      <c r="FL227" s="94"/>
      <c r="FM227" s="94"/>
      <c r="FN227" s="94"/>
      <c r="FO227" s="94"/>
      <c r="FP227" s="94"/>
      <c r="FQ227" s="114"/>
      <c r="FR227" s="114"/>
      <c r="FS227" s="114"/>
      <c r="FT227" s="114"/>
      <c r="FU227" s="114"/>
      <c r="FV227" s="114"/>
      <c r="FW227" s="114"/>
      <c r="FX227" s="114"/>
    </row>
    <row r="228" spans="24:182" x14ac:dyDescent="0.3">
      <c r="X228" s="117"/>
      <c r="Y228" s="117"/>
      <c r="Z228" s="39"/>
      <c r="AA228" s="39"/>
      <c r="AB228" s="39"/>
      <c r="AC228" s="98"/>
      <c r="AD228" s="41"/>
      <c r="AE228" s="41"/>
      <c r="AF228" s="40"/>
      <c r="AG228" s="39"/>
      <c r="AH228" s="39"/>
      <c r="AI228" s="98"/>
      <c r="AJ228" s="41"/>
      <c r="AK228" s="41"/>
      <c r="AL228" s="41"/>
      <c r="AM228" s="39"/>
      <c r="AN228" s="39"/>
      <c r="AO228" s="39"/>
      <c r="AP228" s="41"/>
      <c r="AQ228" s="41"/>
      <c r="AR228" s="4"/>
      <c r="AS228" s="10"/>
      <c r="AT228" s="13"/>
      <c r="AU228" s="17"/>
      <c r="AV228" s="11"/>
      <c r="AW228" s="10"/>
      <c r="AX228" s="10"/>
      <c r="AY228" s="10"/>
      <c r="AZ228" s="10"/>
      <c r="BA228" s="10"/>
      <c r="BB228" s="10"/>
      <c r="BC228" s="10"/>
      <c r="BD228" s="10"/>
      <c r="BE228" s="10"/>
      <c r="BF228" s="10"/>
      <c r="BG228" s="10"/>
      <c r="BH228" s="10"/>
      <c r="BI228" s="120"/>
      <c r="BJ228" s="120"/>
      <c r="BK228" s="120"/>
      <c r="BL228" s="120"/>
      <c r="BM228" s="120"/>
      <c r="BN228" s="120"/>
      <c r="BO228" s="120"/>
      <c r="BP228" s="120"/>
      <c r="BQ228" s="120"/>
      <c r="BR228" s="120"/>
      <c r="BS228" s="120"/>
      <c r="BT228" s="120"/>
      <c r="BU228" s="120"/>
      <c r="BV228" s="120"/>
      <c r="BW228" s="120"/>
      <c r="BX228" s="120"/>
      <c r="BY228" s="120"/>
      <c r="BZ228" s="120"/>
      <c r="CA228" s="120"/>
      <c r="CB228" s="120"/>
      <c r="CC228" s="120"/>
      <c r="CD228" s="120"/>
      <c r="CE228" s="120"/>
      <c r="CF228" s="120"/>
      <c r="CG228" s="120"/>
      <c r="CH228" s="120"/>
      <c r="CI228" s="120"/>
      <c r="CJ228" s="120"/>
      <c r="CK228" s="120"/>
      <c r="CL228" s="120"/>
      <c r="CM228" s="120"/>
      <c r="CN228" s="120"/>
      <c r="CO228" s="94"/>
      <c r="CP228" s="94"/>
      <c r="CQ228" s="94"/>
      <c r="CR228" s="94"/>
      <c r="CS228" s="94"/>
      <c r="CT228" s="94"/>
      <c r="CU228" s="94"/>
      <c r="CV228" s="94"/>
      <c r="CW228" s="94"/>
      <c r="CX228" s="94"/>
      <c r="CY228" s="94"/>
      <c r="CZ228" s="94"/>
      <c r="DA228" s="94"/>
      <c r="DB228" s="94"/>
      <c r="DC228" s="94"/>
      <c r="DD228" s="94"/>
      <c r="DE228" s="11"/>
      <c r="DF228" s="11"/>
      <c r="DG228" s="11"/>
      <c r="DH228" s="11"/>
      <c r="DI228" s="11"/>
      <c r="DJ228" s="11"/>
      <c r="DK228" s="11"/>
      <c r="DL228" s="11"/>
      <c r="DM228" s="94"/>
      <c r="DN228" s="94"/>
      <c r="DO228" s="94"/>
      <c r="DP228" s="94"/>
      <c r="DQ228" s="94"/>
      <c r="DR228" s="94"/>
      <c r="DS228" s="94"/>
      <c r="DT228" s="94"/>
      <c r="DU228" s="94"/>
      <c r="DV228" s="94"/>
      <c r="DW228" s="94"/>
      <c r="DX228" s="94"/>
      <c r="DY228" s="94"/>
      <c r="DZ228" s="94"/>
      <c r="EA228" s="94"/>
      <c r="EB228" s="94"/>
      <c r="EC228" s="94"/>
      <c r="ED228" s="94"/>
      <c r="EE228" s="94"/>
      <c r="EF228" s="94"/>
      <c r="EG228" s="94"/>
      <c r="EH228" s="94"/>
      <c r="EI228" s="94"/>
      <c r="EJ228" s="94"/>
      <c r="EK228" s="94"/>
      <c r="EL228" s="94"/>
      <c r="EM228" s="94"/>
      <c r="EN228" s="94"/>
      <c r="EO228" s="94"/>
      <c r="EP228" s="94"/>
      <c r="EQ228" s="94"/>
      <c r="ER228" s="94"/>
      <c r="ES228" s="94"/>
      <c r="ET228" s="94"/>
      <c r="EU228" s="94"/>
      <c r="EV228" s="94"/>
      <c r="EW228" s="94"/>
      <c r="EX228" s="94"/>
      <c r="EY228" s="94"/>
      <c r="EZ228" s="94"/>
      <c r="FA228" s="94"/>
      <c r="FB228" s="94"/>
      <c r="FC228" s="94"/>
      <c r="FD228" s="94"/>
      <c r="FE228" s="94"/>
      <c r="FF228" s="94"/>
      <c r="FG228" s="94"/>
      <c r="FH228" s="94"/>
      <c r="FI228" s="94"/>
      <c r="FJ228" s="94"/>
      <c r="FK228" s="94"/>
      <c r="FL228" s="94"/>
      <c r="FM228" s="94"/>
      <c r="FN228" s="94"/>
      <c r="FO228" s="94"/>
      <c r="FP228" s="94"/>
      <c r="FQ228" s="114"/>
      <c r="FR228" s="114"/>
      <c r="FS228" s="114"/>
      <c r="FT228" s="114"/>
      <c r="FU228" s="114"/>
      <c r="FV228" s="114"/>
      <c r="FW228" s="114"/>
      <c r="FX228" s="114"/>
    </row>
    <row r="229" spans="24:182" x14ac:dyDescent="0.3">
      <c r="X229" s="117"/>
      <c r="Y229" s="117"/>
      <c r="Z229" s="39"/>
      <c r="AA229" s="39"/>
      <c r="AB229" s="39"/>
      <c r="AC229" s="98"/>
      <c r="AD229" s="41"/>
      <c r="AE229" s="41"/>
      <c r="AF229" s="40"/>
      <c r="AG229" s="39"/>
      <c r="AH229" s="39"/>
      <c r="AI229" s="98"/>
      <c r="AJ229" s="41"/>
      <c r="AK229" s="41"/>
      <c r="AL229" s="41"/>
      <c r="AM229" s="39"/>
      <c r="AN229" s="39"/>
      <c r="AO229" s="39"/>
      <c r="AP229" s="41"/>
      <c r="AQ229" s="41"/>
      <c r="AR229" s="4"/>
      <c r="AS229" s="10"/>
      <c r="AT229" s="13"/>
      <c r="AU229" s="17"/>
      <c r="AV229" s="11"/>
      <c r="AW229" s="10"/>
      <c r="AX229" s="10"/>
      <c r="AY229" s="10"/>
      <c r="AZ229" s="10"/>
      <c r="BA229" s="10"/>
      <c r="BB229" s="10"/>
      <c r="BC229" s="10"/>
      <c r="BD229" s="10"/>
      <c r="BE229" s="10"/>
      <c r="BF229" s="10"/>
      <c r="BG229" s="10"/>
      <c r="BH229" s="10"/>
      <c r="BI229" s="120"/>
      <c r="BJ229" s="120"/>
      <c r="BK229" s="120"/>
      <c r="BL229" s="120"/>
      <c r="BM229" s="120"/>
      <c r="BN229" s="120"/>
      <c r="BO229" s="120"/>
      <c r="BP229" s="120"/>
      <c r="BQ229" s="120"/>
      <c r="BR229" s="120"/>
      <c r="BS229" s="120"/>
      <c r="BT229" s="120"/>
      <c r="BU229" s="120"/>
      <c r="BV229" s="120"/>
      <c r="BW229" s="120"/>
      <c r="BX229" s="120"/>
      <c r="BY229" s="120"/>
      <c r="BZ229" s="120"/>
      <c r="CA229" s="120"/>
      <c r="CB229" s="120"/>
      <c r="CC229" s="120"/>
      <c r="CD229" s="120"/>
      <c r="CE229" s="120"/>
      <c r="CF229" s="120"/>
      <c r="CG229" s="120"/>
      <c r="CH229" s="120"/>
      <c r="CI229" s="120"/>
      <c r="CJ229" s="120"/>
      <c r="CK229" s="120"/>
      <c r="CL229" s="120"/>
      <c r="CM229" s="120"/>
      <c r="CN229" s="120"/>
      <c r="CO229" s="94"/>
      <c r="CP229" s="94"/>
      <c r="CQ229" s="94"/>
      <c r="CR229" s="94"/>
      <c r="CS229" s="94"/>
      <c r="CT229" s="94"/>
      <c r="CU229" s="94"/>
      <c r="CV229" s="94"/>
      <c r="CW229" s="94"/>
      <c r="CX229" s="94"/>
      <c r="CY229" s="94"/>
      <c r="CZ229" s="94"/>
      <c r="DA229" s="94"/>
      <c r="DB229" s="94"/>
      <c r="DC229" s="94"/>
      <c r="DD229" s="94"/>
      <c r="DE229" s="11"/>
      <c r="DF229" s="11"/>
      <c r="DG229" s="11"/>
      <c r="DH229" s="11"/>
      <c r="DI229" s="11"/>
      <c r="DJ229" s="11"/>
      <c r="DK229" s="11"/>
      <c r="DL229" s="11"/>
      <c r="DM229" s="94"/>
      <c r="DN229" s="94"/>
      <c r="DO229" s="94"/>
      <c r="DP229" s="94"/>
      <c r="DQ229" s="94"/>
      <c r="DR229" s="94"/>
      <c r="DS229" s="94"/>
      <c r="DT229" s="94"/>
      <c r="DU229" s="94"/>
      <c r="DV229" s="94"/>
      <c r="DW229" s="94"/>
      <c r="DX229" s="94"/>
      <c r="DY229" s="94"/>
      <c r="DZ229" s="94"/>
      <c r="EA229" s="94"/>
      <c r="EB229" s="94"/>
      <c r="EC229" s="94"/>
      <c r="ED229" s="94"/>
      <c r="EE229" s="94"/>
      <c r="EF229" s="94"/>
      <c r="EG229" s="94"/>
      <c r="EH229" s="94"/>
      <c r="EI229" s="94"/>
      <c r="EJ229" s="94"/>
      <c r="EK229" s="94"/>
      <c r="EL229" s="94"/>
      <c r="EM229" s="94"/>
      <c r="EN229" s="94"/>
      <c r="EO229" s="94"/>
      <c r="EP229" s="94"/>
      <c r="EQ229" s="94"/>
      <c r="ER229" s="94"/>
      <c r="ES229" s="94"/>
      <c r="ET229" s="94"/>
      <c r="EU229" s="94"/>
      <c r="EV229" s="94"/>
      <c r="EW229" s="94"/>
      <c r="EX229" s="94"/>
      <c r="EY229" s="94"/>
      <c r="EZ229" s="94"/>
      <c r="FA229" s="94"/>
      <c r="FB229" s="94"/>
      <c r="FC229" s="94"/>
      <c r="FD229" s="94"/>
      <c r="FE229" s="94"/>
      <c r="FF229" s="94"/>
      <c r="FG229" s="94"/>
      <c r="FH229" s="94"/>
      <c r="FI229" s="94"/>
      <c r="FJ229" s="94"/>
      <c r="FK229" s="94"/>
      <c r="FL229" s="94"/>
      <c r="FM229" s="94"/>
      <c r="FN229" s="94"/>
      <c r="FO229" s="94"/>
      <c r="FP229" s="94"/>
      <c r="FQ229" s="114"/>
      <c r="FR229" s="114"/>
      <c r="FS229" s="114"/>
      <c r="FT229" s="114"/>
      <c r="FU229" s="114"/>
      <c r="FV229" s="114"/>
      <c r="FW229" s="114"/>
      <c r="FX229" s="114"/>
    </row>
    <row r="230" spans="24:182" x14ac:dyDescent="0.3">
      <c r="X230" s="117"/>
      <c r="Y230" s="117"/>
      <c r="Z230" s="39"/>
      <c r="AA230" s="39"/>
      <c r="AB230" s="39"/>
      <c r="AC230" s="98"/>
      <c r="AD230" s="41"/>
      <c r="AE230" s="41"/>
      <c r="AF230" s="40"/>
      <c r="AG230" s="39"/>
      <c r="AH230" s="39"/>
      <c r="AI230" s="98"/>
      <c r="AJ230" s="41"/>
      <c r="AK230" s="41"/>
      <c r="AL230" s="41"/>
      <c r="AM230" s="39"/>
      <c r="AN230" s="39"/>
      <c r="AO230" s="39"/>
      <c r="AP230" s="41"/>
      <c r="AQ230" s="41"/>
      <c r="AR230" s="4"/>
      <c r="AS230" s="10"/>
      <c r="AT230" s="13"/>
      <c r="AU230" s="17"/>
      <c r="AV230" s="11"/>
      <c r="AW230" s="10"/>
      <c r="AX230" s="10"/>
      <c r="AY230" s="10"/>
      <c r="AZ230" s="10"/>
      <c r="BA230" s="10"/>
      <c r="BB230" s="10"/>
      <c r="BC230" s="10"/>
      <c r="BD230" s="10"/>
      <c r="BE230" s="10"/>
      <c r="BF230" s="10"/>
      <c r="BG230" s="10"/>
      <c r="BH230" s="10"/>
      <c r="BI230" s="120"/>
      <c r="BJ230" s="120"/>
      <c r="BK230" s="120"/>
      <c r="BL230" s="120"/>
      <c r="BM230" s="120"/>
      <c r="BN230" s="120"/>
      <c r="BO230" s="120"/>
      <c r="BP230" s="120"/>
      <c r="BQ230" s="120"/>
      <c r="BR230" s="120"/>
      <c r="BS230" s="120"/>
      <c r="BT230" s="120"/>
      <c r="BU230" s="120"/>
      <c r="BV230" s="120"/>
      <c r="BW230" s="120"/>
      <c r="BX230" s="120"/>
      <c r="BY230" s="120"/>
      <c r="BZ230" s="120"/>
      <c r="CA230" s="120"/>
      <c r="CB230" s="120"/>
      <c r="CC230" s="120"/>
      <c r="CD230" s="120"/>
      <c r="CE230" s="120"/>
      <c r="CF230" s="120"/>
      <c r="CG230" s="120"/>
      <c r="CH230" s="120"/>
      <c r="CI230" s="120"/>
      <c r="CJ230" s="120"/>
      <c r="CK230" s="120"/>
      <c r="CL230" s="120"/>
      <c r="CM230" s="120"/>
      <c r="CN230" s="120"/>
      <c r="CO230" s="94"/>
      <c r="CP230" s="94"/>
      <c r="CQ230" s="94"/>
      <c r="CR230" s="94"/>
      <c r="CS230" s="94"/>
      <c r="CT230" s="94"/>
      <c r="CU230" s="94"/>
      <c r="CV230" s="94"/>
      <c r="CW230" s="94"/>
      <c r="CX230" s="94"/>
      <c r="CY230" s="94"/>
      <c r="CZ230" s="94"/>
      <c r="DA230" s="94"/>
      <c r="DB230" s="94"/>
      <c r="DC230" s="94"/>
      <c r="DD230" s="94"/>
      <c r="DE230" s="11"/>
      <c r="DF230" s="11"/>
      <c r="DG230" s="11"/>
      <c r="DH230" s="11"/>
      <c r="DI230" s="11"/>
      <c r="DJ230" s="11"/>
      <c r="DK230" s="11"/>
      <c r="DL230" s="11"/>
      <c r="DM230" s="94"/>
      <c r="DN230" s="94"/>
      <c r="DO230" s="94"/>
      <c r="DP230" s="94"/>
      <c r="DQ230" s="94"/>
      <c r="DR230" s="94"/>
      <c r="DS230" s="94"/>
      <c r="DT230" s="94"/>
      <c r="DU230" s="94"/>
      <c r="DV230" s="94"/>
      <c r="DW230" s="94"/>
      <c r="DX230" s="94"/>
      <c r="DY230" s="94"/>
      <c r="DZ230" s="94"/>
      <c r="EA230" s="94"/>
      <c r="EB230" s="94"/>
      <c r="EC230" s="94"/>
      <c r="ED230" s="94"/>
      <c r="EE230" s="94"/>
      <c r="EF230" s="94"/>
      <c r="EG230" s="94"/>
      <c r="EH230" s="94"/>
      <c r="EI230" s="94"/>
      <c r="EJ230" s="94"/>
      <c r="EK230" s="94"/>
      <c r="EL230" s="94"/>
      <c r="EM230" s="94"/>
      <c r="EN230" s="94"/>
      <c r="EO230" s="94"/>
      <c r="EP230" s="94"/>
      <c r="EQ230" s="94"/>
      <c r="ER230" s="94"/>
      <c r="ES230" s="94"/>
      <c r="ET230" s="94"/>
      <c r="EU230" s="94"/>
      <c r="EV230" s="94"/>
      <c r="EW230" s="94"/>
      <c r="EX230" s="94"/>
      <c r="EY230" s="94"/>
      <c r="EZ230" s="94"/>
      <c r="FA230" s="94"/>
      <c r="FB230" s="94"/>
      <c r="FC230" s="94"/>
      <c r="FD230" s="94"/>
      <c r="FE230" s="94"/>
      <c r="FF230" s="94"/>
      <c r="FG230" s="94"/>
      <c r="FH230" s="94"/>
      <c r="FI230" s="94"/>
      <c r="FJ230" s="94"/>
      <c r="FK230" s="94"/>
      <c r="FL230" s="94"/>
      <c r="FM230" s="94"/>
      <c r="FN230" s="94"/>
      <c r="FO230" s="94"/>
      <c r="FP230" s="94"/>
      <c r="FQ230" s="114"/>
      <c r="FR230" s="114"/>
      <c r="FS230" s="114"/>
      <c r="FT230" s="114"/>
      <c r="FU230" s="114"/>
      <c r="FV230" s="114"/>
      <c r="FW230" s="114"/>
      <c r="FX230" s="114"/>
    </row>
    <row r="231" spans="24:182" x14ac:dyDescent="0.3">
      <c r="X231" s="117"/>
      <c r="Y231" s="117"/>
      <c r="Z231" s="39"/>
      <c r="AA231" s="39"/>
      <c r="AB231" s="39"/>
      <c r="AC231" s="98"/>
      <c r="AD231" s="41"/>
      <c r="AE231" s="41"/>
      <c r="AF231" s="40"/>
      <c r="AG231" s="39"/>
      <c r="AH231" s="39"/>
      <c r="AI231" s="98"/>
      <c r="AJ231" s="41"/>
      <c r="AK231" s="41"/>
      <c r="AL231" s="41"/>
      <c r="AM231" s="39"/>
      <c r="AN231" s="39"/>
      <c r="AO231" s="39"/>
      <c r="AP231" s="41"/>
      <c r="AQ231" s="41"/>
      <c r="AR231" s="4"/>
      <c r="AS231" s="10"/>
      <c r="AT231" s="13"/>
      <c r="AU231" s="17"/>
      <c r="AV231" s="11"/>
      <c r="AW231" s="10"/>
      <c r="AX231" s="10"/>
      <c r="AY231" s="10"/>
      <c r="AZ231" s="10"/>
      <c r="BA231" s="10"/>
      <c r="BB231" s="10"/>
      <c r="BC231" s="10"/>
      <c r="BD231" s="10"/>
      <c r="BE231" s="10"/>
      <c r="BF231" s="10"/>
      <c r="BG231" s="10"/>
      <c r="BH231" s="10"/>
      <c r="BI231" s="120"/>
      <c r="BJ231" s="120"/>
      <c r="BK231" s="120"/>
      <c r="BL231" s="120"/>
      <c r="BM231" s="120"/>
      <c r="BN231" s="120"/>
      <c r="BO231" s="120"/>
      <c r="BP231" s="120"/>
      <c r="BQ231" s="120"/>
      <c r="BR231" s="120"/>
      <c r="BS231" s="120"/>
      <c r="BT231" s="120"/>
      <c r="BU231" s="120"/>
      <c r="BV231" s="120"/>
      <c r="BW231" s="120"/>
      <c r="BX231" s="120"/>
      <c r="BY231" s="120"/>
      <c r="BZ231" s="120"/>
      <c r="CA231" s="120"/>
      <c r="CB231" s="120"/>
      <c r="CC231" s="120"/>
      <c r="CD231" s="120"/>
      <c r="CE231" s="120"/>
      <c r="CF231" s="120"/>
      <c r="CG231" s="120"/>
      <c r="CH231" s="120"/>
      <c r="CI231" s="120"/>
      <c r="CJ231" s="120"/>
      <c r="CK231" s="120"/>
      <c r="CL231" s="120"/>
      <c r="CM231" s="120"/>
      <c r="CN231" s="120"/>
      <c r="CO231" s="94"/>
      <c r="CP231" s="94"/>
      <c r="CQ231" s="94"/>
      <c r="CR231" s="94"/>
      <c r="CS231" s="94"/>
      <c r="CT231" s="94"/>
      <c r="CU231" s="94"/>
      <c r="CV231" s="94"/>
      <c r="CW231" s="94"/>
      <c r="CX231" s="94"/>
      <c r="CY231" s="94"/>
      <c r="CZ231" s="94"/>
      <c r="DA231" s="94"/>
      <c r="DB231" s="94"/>
      <c r="DC231" s="94"/>
      <c r="DD231" s="94"/>
      <c r="DE231" s="11"/>
      <c r="DF231" s="11"/>
      <c r="DG231" s="11"/>
      <c r="DH231" s="11"/>
      <c r="DI231" s="11"/>
      <c r="DJ231" s="11"/>
      <c r="DK231" s="11"/>
      <c r="DL231" s="11"/>
      <c r="DM231" s="94"/>
      <c r="DN231" s="94"/>
      <c r="DO231" s="94"/>
      <c r="DP231" s="94"/>
      <c r="DQ231" s="94"/>
      <c r="DR231" s="94"/>
      <c r="DS231" s="94"/>
      <c r="DT231" s="94"/>
      <c r="DU231" s="94"/>
      <c r="DV231" s="94"/>
      <c r="DW231" s="94"/>
      <c r="DX231" s="94"/>
      <c r="DY231" s="94"/>
      <c r="DZ231" s="94"/>
      <c r="EA231" s="94"/>
      <c r="EB231" s="94"/>
      <c r="EC231" s="94"/>
      <c r="ED231" s="94"/>
      <c r="EE231" s="94"/>
      <c r="EF231" s="94"/>
      <c r="EG231" s="94"/>
      <c r="EH231" s="94"/>
      <c r="EI231" s="94"/>
      <c r="EJ231" s="94"/>
      <c r="EK231" s="94"/>
      <c r="EL231" s="94"/>
      <c r="EM231" s="94"/>
      <c r="EN231" s="94"/>
      <c r="EO231" s="94"/>
      <c r="EP231" s="94"/>
      <c r="EQ231" s="94"/>
      <c r="ER231" s="94"/>
      <c r="ES231" s="94"/>
      <c r="ET231" s="94"/>
      <c r="EU231" s="94"/>
      <c r="EV231" s="94"/>
      <c r="EW231" s="94"/>
      <c r="EX231" s="94"/>
      <c r="EY231" s="94"/>
      <c r="EZ231" s="94"/>
      <c r="FA231" s="94"/>
      <c r="FB231" s="94"/>
      <c r="FC231" s="94"/>
      <c r="FD231" s="94"/>
      <c r="FE231" s="94"/>
      <c r="FF231" s="94"/>
      <c r="FG231" s="94"/>
      <c r="FH231" s="94"/>
      <c r="FI231" s="94"/>
      <c r="FJ231" s="94"/>
      <c r="FK231" s="94"/>
      <c r="FL231" s="94"/>
      <c r="FM231" s="94"/>
      <c r="FN231" s="94"/>
      <c r="FO231" s="94"/>
      <c r="FP231" s="94"/>
      <c r="FQ231" s="114"/>
      <c r="FR231" s="114"/>
      <c r="FS231" s="114"/>
      <c r="FT231" s="114"/>
      <c r="FU231" s="114"/>
      <c r="FV231" s="114"/>
      <c r="FW231" s="114"/>
      <c r="FX231" s="114"/>
    </row>
    <row r="232" spans="24:182" x14ac:dyDescent="0.3">
      <c r="X232" s="117"/>
      <c r="Y232" s="117"/>
      <c r="Z232" s="39"/>
      <c r="AA232" s="39"/>
      <c r="AB232" s="39"/>
      <c r="AC232" s="98"/>
      <c r="AD232" s="41"/>
      <c r="AE232" s="41"/>
      <c r="AF232" s="40"/>
      <c r="AG232" s="39"/>
      <c r="AH232" s="39"/>
      <c r="AI232" s="98"/>
      <c r="AJ232" s="41"/>
      <c r="AK232" s="41"/>
      <c r="AL232" s="41"/>
      <c r="AM232" s="39"/>
      <c r="AN232" s="39"/>
      <c r="AO232" s="39"/>
      <c r="AP232" s="41"/>
      <c r="AQ232" s="41"/>
      <c r="AR232" s="4"/>
      <c r="AS232" s="10"/>
      <c r="AT232" s="13"/>
      <c r="AU232" s="17"/>
      <c r="AV232" s="11"/>
      <c r="AW232" s="10"/>
      <c r="AX232" s="10"/>
      <c r="AY232" s="10"/>
      <c r="AZ232" s="10"/>
      <c r="BA232" s="10"/>
      <c r="BB232" s="10"/>
      <c r="BC232" s="10"/>
      <c r="BD232" s="10"/>
      <c r="BE232" s="10"/>
      <c r="BF232" s="10"/>
      <c r="BG232" s="10"/>
      <c r="BH232" s="10"/>
      <c r="BI232" s="120"/>
      <c r="BJ232" s="120"/>
      <c r="BK232" s="120"/>
      <c r="BL232" s="120"/>
      <c r="BM232" s="120"/>
      <c r="BN232" s="120"/>
      <c r="BO232" s="120"/>
      <c r="BP232" s="120"/>
      <c r="BQ232" s="120"/>
      <c r="BR232" s="120"/>
      <c r="BS232" s="120"/>
      <c r="BT232" s="120"/>
      <c r="BU232" s="120"/>
      <c r="BV232" s="120"/>
      <c r="BW232" s="120"/>
      <c r="BX232" s="120"/>
      <c r="BY232" s="120"/>
      <c r="BZ232" s="120"/>
      <c r="CA232" s="120"/>
      <c r="CB232" s="120"/>
      <c r="CC232" s="120"/>
      <c r="CD232" s="120"/>
      <c r="CE232" s="120"/>
      <c r="CF232" s="120"/>
      <c r="CG232" s="120"/>
      <c r="CH232" s="120"/>
      <c r="CI232" s="120"/>
      <c r="CJ232" s="120"/>
      <c r="CK232" s="120"/>
      <c r="CL232" s="120"/>
      <c r="CM232" s="120"/>
      <c r="CN232" s="120"/>
      <c r="CO232" s="94"/>
      <c r="CP232" s="94"/>
      <c r="CQ232" s="94"/>
      <c r="CR232" s="94"/>
      <c r="CS232" s="94"/>
      <c r="CT232" s="94"/>
      <c r="CU232" s="94"/>
      <c r="CV232" s="94"/>
      <c r="CW232" s="94"/>
      <c r="CX232" s="94"/>
      <c r="CY232" s="94"/>
      <c r="CZ232" s="94"/>
      <c r="DA232" s="94"/>
      <c r="DB232" s="94"/>
      <c r="DC232" s="94"/>
      <c r="DD232" s="94"/>
      <c r="DE232" s="11"/>
      <c r="DF232" s="11"/>
      <c r="DG232" s="11"/>
      <c r="DH232" s="11"/>
      <c r="DI232" s="11"/>
      <c r="DJ232" s="11"/>
      <c r="DK232" s="11"/>
      <c r="DL232" s="11"/>
      <c r="DM232" s="94"/>
      <c r="DN232" s="94"/>
      <c r="DO232" s="94"/>
      <c r="DP232" s="94"/>
      <c r="DQ232" s="94"/>
      <c r="DR232" s="94"/>
      <c r="DS232" s="94"/>
      <c r="DT232" s="94"/>
      <c r="DU232" s="94"/>
      <c r="DV232" s="94"/>
      <c r="DW232" s="94"/>
      <c r="DX232" s="94"/>
      <c r="DY232" s="94"/>
      <c r="DZ232" s="94"/>
      <c r="EA232" s="94"/>
      <c r="EB232" s="94"/>
      <c r="EC232" s="94"/>
      <c r="ED232" s="94"/>
      <c r="EE232" s="94"/>
      <c r="EF232" s="94"/>
      <c r="EG232" s="94"/>
      <c r="EH232" s="94"/>
      <c r="EI232" s="94"/>
      <c r="EJ232" s="94"/>
      <c r="EK232" s="94"/>
      <c r="EL232" s="94"/>
      <c r="EM232" s="94"/>
      <c r="EN232" s="94"/>
      <c r="EO232" s="94"/>
      <c r="EP232" s="94"/>
      <c r="EQ232" s="94"/>
      <c r="ER232" s="94"/>
      <c r="ES232" s="94"/>
      <c r="ET232" s="94"/>
      <c r="EU232" s="94"/>
      <c r="EV232" s="94"/>
      <c r="EW232" s="94"/>
      <c r="EX232" s="94"/>
      <c r="EY232" s="94"/>
      <c r="EZ232" s="94"/>
      <c r="FA232" s="94"/>
      <c r="FB232" s="94"/>
      <c r="FC232" s="94"/>
      <c r="FD232" s="94"/>
      <c r="FE232" s="94"/>
      <c r="FF232" s="94"/>
      <c r="FG232" s="94"/>
      <c r="FH232" s="94"/>
      <c r="FI232" s="94"/>
      <c r="FJ232" s="94"/>
      <c r="FK232" s="94"/>
      <c r="FL232" s="94"/>
      <c r="FM232" s="94"/>
      <c r="FN232" s="94"/>
      <c r="FO232" s="94"/>
      <c r="FP232" s="94"/>
      <c r="FQ232" s="114"/>
      <c r="FR232" s="114"/>
      <c r="FS232" s="114"/>
      <c r="FT232" s="114"/>
      <c r="FU232" s="114"/>
      <c r="FV232" s="114"/>
      <c r="FW232" s="114"/>
      <c r="FX232" s="114"/>
    </row>
    <row r="233" spans="24:182" x14ac:dyDescent="0.3">
      <c r="X233" s="117"/>
      <c r="Y233" s="117"/>
      <c r="Z233" s="39"/>
      <c r="AA233" s="39"/>
      <c r="AB233" s="39"/>
      <c r="AC233" s="98"/>
      <c r="AD233" s="41"/>
      <c r="AE233" s="41"/>
      <c r="AF233" s="40"/>
      <c r="AG233" s="39"/>
      <c r="AH233" s="39"/>
      <c r="AI233" s="98"/>
      <c r="AJ233" s="41"/>
      <c r="AK233" s="41"/>
      <c r="AL233" s="41"/>
      <c r="AM233" s="39"/>
      <c r="AN233" s="39"/>
      <c r="AO233" s="39"/>
      <c r="AP233" s="41"/>
      <c r="AQ233" s="41"/>
      <c r="AR233" s="4"/>
      <c r="AS233" s="10"/>
      <c r="AT233" s="13"/>
      <c r="AU233" s="17"/>
      <c r="AV233" s="11"/>
      <c r="AW233" s="10"/>
      <c r="AX233" s="10"/>
      <c r="AY233" s="10"/>
      <c r="AZ233" s="10"/>
      <c r="BA233" s="10"/>
      <c r="BB233" s="10"/>
      <c r="BC233" s="10"/>
      <c r="BD233" s="10"/>
      <c r="BE233" s="10"/>
      <c r="BF233" s="10"/>
      <c r="BG233" s="10"/>
      <c r="BH233" s="10"/>
      <c r="BI233" s="120"/>
      <c r="BJ233" s="120"/>
      <c r="BK233" s="120"/>
      <c r="BL233" s="120"/>
      <c r="BM233" s="120"/>
      <c r="BN233" s="120"/>
      <c r="BO233" s="120"/>
      <c r="BP233" s="120"/>
      <c r="BQ233" s="120"/>
      <c r="BR233" s="120"/>
      <c r="BS233" s="120"/>
      <c r="BT233" s="120"/>
      <c r="BU233" s="120"/>
      <c r="BV233" s="120"/>
      <c r="BW233" s="120"/>
      <c r="BX233" s="120"/>
      <c r="BY233" s="120"/>
      <c r="BZ233" s="120"/>
      <c r="CA233" s="120"/>
      <c r="CB233" s="120"/>
      <c r="CC233" s="120"/>
      <c r="CD233" s="120"/>
      <c r="CE233" s="120"/>
      <c r="CF233" s="120"/>
      <c r="CG233" s="120"/>
      <c r="CH233" s="120"/>
      <c r="CI233" s="120"/>
      <c r="CJ233" s="120"/>
      <c r="CK233" s="120"/>
      <c r="CL233" s="120"/>
      <c r="CM233" s="120"/>
      <c r="CN233" s="120"/>
      <c r="CO233" s="94"/>
      <c r="CP233" s="94"/>
      <c r="CQ233" s="94"/>
      <c r="CR233" s="94"/>
      <c r="CS233" s="94"/>
      <c r="CT233" s="94"/>
      <c r="CU233" s="94"/>
      <c r="CV233" s="94"/>
      <c r="CW233" s="94"/>
      <c r="CX233" s="94"/>
      <c r="CY233" s="94"/>
      <c r="CZ233" s="94"/>
      <c r="DA233" s="94"/>
      <c r="DB233" s="94"/>
      <c r="DC233" s="94"/>
      <c r="DD233" s="94"/>
      <c r="DE233" s="11"/>
      <c r="DF233" s="11"/>
      <c r="DG233" s="11"/>
      <c r="DH233" s="11"/>
      <c r="DI233" s="11"/>
      <c r="DJ233" s="11"/>
      <c r="DK233" s="11"/>
      <c r="DL233" s="11"/>
      <c r="DM233" s="94"/>
      <c r="DN233" s="94"/>
      <c r="DO233" s="94"/>
      <c r="DP233" s="94"/>
      <c r="DQ233" s="94"/>
      <c r="DR233" s="94"/>
      <c r="DS233" s="94"/>
      <c r="DT233" s="94"/>
      <c r="DU233" s="94"/>
      <c r="DV233" s="94"/>
      <c r="DW233" s="94"/>
      <c r="DX233" s="94"/>
      <c r="DY233" s="94"/>
      <c r="DZ233" s="94"/>
      <c r="EA233" s="94"/>
      <c r="EB233" s="94"/>
      <c r="EC233" s="94"/>
      <c r="ED233" s="94"/>
      <c r="EE233" s="94"/>
      <c r="EF233" s="94"/>
      <c r="EG233" s="94"/>
      <c r="EH233" s="94"/>
      <c r="EI233" s="94"/>
      <c r="EJ233" s="94"/>
      <c r="EK233" s="94"/>
      <c r="EL233" s="94"/>
      <c r="EM233" s="94"/>
      <c r="EN233" s="94"/>
      <c r="EO233" s="94"/>
      <c r="EP233" s="94"/>
      <c r="EQ233" s="94"/>
      <c r="ER233" s="94"/>
      <c r="ES233" s="94"/>
      <c r="ET233" s="94"/>
      <c r="EU233" s="94"/>
      <c r="EV233" s="94"/>
      <c r="EW233" s="94"/>
      <c r="EX233" s="94"/>
      <c r="EY233" s="94"/>
      <c r="EZ233" s="94"/>
      <c r="FA233" s="94"/>
      <c r="FB233" s="94"/>
      <c r="FC233" s="94"/>
      <c r="FD233" s="94"/>
      <c r="FE233" s="94"/>
      <c r="FF233" s="94"/>
      <c r="FG233" s="94"/>
      <c r="FH233" s="94"/>
      <c r="FI233" s="94"/>
      <c r="FJ233" s="94"/>
      <c r="FK233" s="94"/>
      <c r="FL233" s="94"/>
      <c r="FM233" s="94"/>
      <c r="FN233" s="94"/>
      <c r="FO233" s="94"/>
      <c r="FP233" s="94"/>
      <c r="FQ233" s="114"/>
      <c r="FR233" s="114"/>
      <c r="FS233" s="114"/>
      <c r="FT233" s="114"/>
      <c r="FU233" s="114"/>
      <c r="FV233" s="114"/>
      <c r="FW233" s="114"/>
      <c r="FX233" s="114"/>
    </row>
    <row r="236" spans="24:182" x14ac:dyDescent="0.3">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59"/>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6"/>
      <c r="CD236" s="46"/>
      <c r="CE236" s="46"/>
      <c r="CF236" s="46"/>
      <c r="CG236" s="46"/>
      <c r="CH236" s="46"/>
      <c r="CI236" s="46"/>
      <c r="CJ236" s="46"/>
      <c r="CK236" s="46"/>
      <c r="CL236" s="46"/>
      <c r="CM236" s="46"/>
      <c r="CN236" s="46"/>
      <c r="CO236" s="94"/>
      <c r="CP236" s="94"/>
      <c r="CQ236" s="9"/>
      <c r="CR236" s="94"/>
      <c r="CS236" s="94"/>
      <c r="CT236" s="94"/>
      <c r="CU236" s="94"/>
      <c r="CV236" s="94"/>
      <c r="CW236" s="9"/>
      <c r="CX236" s="9"/>
      <c r="CY236" s="9"/>
      <c r="CZ236" s="9"/>
      <c r="DA236" s="9"/>
      <c r="DB236" s="9"/>
      <c r="DC236" s="9"/>
      <c r="DD236" s="9"/>
      <c r="DG236" s="15"/>
      <c r="DO236" s="15"/>
      <c r="DW236" s="15"/>
      <c r="EC236" s="4"/>
      <c r="EE236" s="15"/>
      <c r="EG236" s="4"/>
      <c r="EH236" s="4"/>
      <c r="EI236" s="4"/>
      <c r="EJ236" s="4"/>
      <c r="EK236" s="4"/>
      <c r="EM236" s="15"/>
      <c r="EN236" s="5"/>
      <c r="EO236" s="5"/>
      <c r="EP236" s="5"/>
      <c r="EQ236" s="5"/>
      <c r="ER236" s="5"/>
      <c r="ES236" s="5"/>
      <c r="ET236" s="5"/>
      <c r="EU236" s="15"/>
      <c r="FB236" s="16"/>
      <c r="FC236" s="15"/>
      <c r="FE236" s="13"/>
      <c r="FF236" s="13"/>
      <c r="FG236" s="13"/>
      <c r="FH236" s="13"/>
      <c r="FI236" s="13"/>
      <c r="FJ236" s="13"/>
      <c r="FK236" s="15"/>
      <c r="FL236" s="29"/>
      <c r="FS236" s="15"/>
      <c r="FU236" s="17"/>
      <c r="FW236" s="124"/>
      <c r="FX236" s="124"/>
      <c r="FY236" s="124"/>
      <c r="FZ236" s="124"/>
    </row>
    <row r="237" spans="24:182" x14ac:dyDescent="0.3">
      <c r="X237" s="1"/>
      <c r="Y237" s="1"/>
      <c r="Z237" s="1"/>
      <c r="AA237" s="1"/>
      <c r="AB237" s="1"/>
      <c r="AC237" s="1"/>
      <c r="AD237" s="1"/>
      <c r="AE237" s="1"/>
      <c r="AF237" s="1"/>
      <c r="AG237" s="1"/>
      <c r="AH237" s="1"/>
      <c r="AI237" s="1"/>
      <c r="AJ237" s="1"/>
      <c r="AK237" s="1"/>
      <c r="AL237" s="1"/>
      <c r="AM237" s="1"/>
      <c r="AN237" s="1"/>
      <c r="AO237" s="1"/>
      <c r="AP237" s="1"/>
      <c r="AQ237" s="1"/>
      <c r="AR237" s="1"/>
      <c r="AS237" s="1"/>
      <c r="AT237" s="72"/>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9"/>
      <c r="CP237" s="9"/>
      <c r="CQ237" s="9"/>
      <c r="CR237" s="9"/>
      <c r="CS237" s="9"/>
      <c r="CT237" s="9"/>
      <c r="CU237" s="9"/>
      <c r="CV237" s="9"/>
      <c r="CW237" s="9"/>
      <c r="CX237" s="9"/>
      <c r="CY237" s="9"/>
      <c r="CZ237" s="9"/>
      <c r="DA237" s="9"/>
      <c r="DB237" s="9"/>
      <c r="DC237" s="9"/>
      <c r="DD237" s="9"/>
      <c r="DE237" s="9"/>
      <c r="DF237" s="9"/>
      <c r="DG237" s="9"/>
      <c r="DH237" s="9"/>
      <c r="DI237" s="9"/>
      <c r="DJ237" s="9"/>
      <c r="DK237" s="9"/>
      <c r="DL237" s="9"/>
      <c r="DM237" s="9"/>
      <c r="DN237" s="9"/>
      <c r="DO237" s="9"/>
      <c r="DP237" s="9"/>
      <c r="DQ237" s="9"/>
      <c r="DR237" s="9"/>
      <c r="DS237" s="9"/>
      <c r="DT237" s="9"/>
      <c r="DU237" s="9"/>
      <c r="DV237" s="9"/>
      <c r="DW237" s="9"/>
      <c r="DX237" s="9"/>
      <c r="DY237" s="9"/>
      <c r="DZ237" s="9"/>
      <c r="EA237" s="9"/>
      <c r="EB237" s="9"/>
      <c r="EC237" s="9"/>
      <c r="ED237" s="9"/>
      <c r="EE237" s="9"/>
      <c r="EF237" s="9"/>
      <c r="EG237" s="9"/>
      <c r="EH237" s="9"/>
      <c r="EI237" s="9"/>
      <c r="EJ237" s="9"/>
      <c r="EK237" s="9"/>
      <c r="EL237" s="9"/>
      <c r="EM237" s="9"/>
      <c r="EN237" s="9"/>
      <c r="EO237" s="9"/>
      <c r="EP237" s="9"/>
      <c r="EQ237" s="9"/>
      <c r="ER237" s="9"/>
      <c r="ES237" s="9"/>
      <c r="ET237" s="9"/>
      <c r="EU237" s="9"/>
      <c r="EV237" s="9"/>
      <c r="EW237" s="9"/>
      <c r="EX237" s="9"/>
      <c r="EY237" s="9"/>
      <c r="EZ237" s="9"/>
      <c r="FA237" s="9"/>
      <c r="FB237" s="9"/>
      <c r="FC237" s="9"/>
      <c r="FD237" s="9"/>
      <c r="FE237" s="9"/>
      <c r="FF237" s="9"/>
      <c r="FG237" s="9"/>
      <c r="FH237" s="9"/>
      <c r="FI237" s="9"/>
      <c r="FJ237" s="9"/>
      <c r="FK237" s="9"/>
      <c r="FL237" s="9"/>
      <c r="FM237" s="9"/>
      <c r="FN237" s="9"/>
      <c r="FO237" s="9"/>
      <c r="FP237" s="9"/>
      <c r="FQ237" s="9"/>
      <c r="FR237" s="9"/>
      <c r="FS237" s="9"/>
      <c r="FT237" s="9"/>
      <c r="FU237" s="9"/>
      <c r="FW237" s="125"/>
      <c r="FX237" s="125"/>
      <c r="FY237" s="125"/>
      <c r="FZ237" s="125"/>
    </row>
    <row r="238" spans="24:182" x14ac:dyDescent="0.3">
      <c r="X238" s="115"/>
      <c r="Y238" s="116"/>
      <c r="Z238" s="16"/>
      <c r="AA238" s="36"/>
      <c r="AB238" s="36"/>
      <c r="AC238" s="16"/>
      <c r="AD238" s="31"/>
      <c r="AE238" s="31"/>
      <c r="AF238" s="16"/>
      <c r="AG238" s="36"/>
      <c r="AH238" s="36"/>
      <c r="AI238" s="16"/>
      <c r="AJ238" s="31"/>
      <c r="AK238" s="31"/>
      <c r="AL238" s="16"/>
      <c r="AM238" s="16"/>
      <c r="AN238" s="16"/>
      <c r="AO238" s="16"/>
      <c r="AP238" s="31"/>
      <c r="AQ238" s="31"/>
      <c r="AR238" s="16"/>
      <c r="AS238" s="10"/>
      <c r="AT238" s="119"/>
      <c r="AU238" s="10"/>
      <c r="AV238" s="10"/>
      <c r="AW238" s="118"/>
      <c r="AX238" s="10"/>
      <c r="AY238" s="10"/>
      <c r="AZ238" s="9"/>
      <c r="BA238" s="22"/>
      <c r="BB238" s="10"/>
      <c r="BC238" s="10"/>
      <c r="BD238" s="10"/>
      <c r="BE238" s="10"/>
      <c r="BF238" s="9"/>
      <c r="BG238" s="22"/>
      <c r="BH238" s="10"/>
      <c r="BI238" s="113"/>
      <c r="BJ238" s="113"/>
      <c r="BK238" s="113"/>
      <c r="BL238" s="113"/>
      <c r="BM238" s="113"/>
      <c r="BN238" s="113"/>
      <c r="BO238" s="113"/>
      <c r="BP238" s="113"/>
      <c r="BQ238" s="113"/>
      <c r="BR238" s="113"/>
      <c r="BS238" s="113"/>
      <c r="BT238" s="113"/>
      <c r="BU238" s="113"/>
      <c r="BV238" s="113"/>
      <c r="BW238" s="113"/>
      <c r="BX238" s="113"/>
      <c r="BY238" s="113"/>
      <c r="BZ238" s="113"/>
      <c r="CA238" s="113"/>
      <c r="CB238" s="113"/>
      <c r="CC238" s="113"/>
      <c r="CD238" s="113"/>
      <c r="CE238" s="113"/>
      <c r="CF238" s="113"/>
      <c r="CG238" s="113"/>
      <c r="CH238" s="113"/>
      <c r="CI238" s="113"/>
      <c r="CJ238" s="113"/>
      <c r="CK238" s="113"/>
      <c r="CL238" s="113"/>
      <c r="CM238" s="113"/>
      <c r="CN238" s="113"/>
      <c r="CO238" s="9"/>
      <c r="CP238" s="9"/>
      <c r="CQ238" s="9"/>
      <c r="CR238" s="9"/>
      <c r="CS238" s="9"/>
      <c r="CT238" s="9"/>
      <c r="CU238" s="9"/>
      <c r="CV238" s="9"/>
      <c r="CW238" s="9"/>
      <c r="CX238" s="9"/>
      <c r="CY238" s="9"/>
      <c r="CZ238" s="9"/>
      <c r="DA238" s="9"/>
      <c r="DB238" s="9"/>
      <c r="DC238" s="9"/>
      <c r="DD238" s="9"/>
      <c r="DE238" s="9"/>
      <c r="DF238" s="9"/>
      <c r="DG238" s="9"/>
      <c r="DH238" s="9"/>
      <c r="DI238" s="9"/>
      <c r="DJ238" s="9"/>
      <c r="DK238" s="9"/>
      <c r="DL238" s="9"/>
      <c r="DM238" s="9"/>
      <c r="DN238" s="9"/>
      <c r="DO238" s="9"/>
      <c r="DP238" s="9"/>
      <c r="DQ238" s="9"/>
      <c r="DR238" s="9"/>
      <c r="DS238" s="9"/>
      <c r="DT238" s="9"/>
      <c r="DU238" s="9"/>
      <c r="DV238" s="9"/>
      <c r="DW238" s="9"/>
      <c r="DX238" s="9"/>
      <c r="DY238" s="9"/>
      <c r="DZ238" s="9"/>
      <c r="EA238" s="9"/>
      <c r="EB238" s="9"/>
      <c r="EC238" s="9"/>
      <c r="ED238" s="9"/>
      <c r="EE238" s="9"/>
      <c r="EF238" s="9"/>
      <c r="EG238" s="9"/>
      <c r="EH238" s="9"/>
      <c r="EI238" s="9"/>
      <c r="EJ238" s="9"/>
      <c r="EK238" s="9"/>
      <c r="EL238" s="9"/>
      <c r="EM238" s="9"/>
      <c r="EN238" s="9"/>
      <c r="EO238" s="9"/>
      <c r="EP238" s="9"/>
      <c r="EQ238" s="9"/>
      <c r="ER238" s="9"/>
      <c r="ES238" s="9"/>
      <c r="ET238" s="9"/>
      <c r="EU238" s="9"/>
      <c r="EV238" s="9"/>
      <c r="EW238" s="9"/>
      <c r="EX238" s="9"/>
      <c r="EY238" s="9"/>
      <c r="EZ238" s="9"/>
      <c r="FA238" s="9"/>
      <c r="FB238" s="9"/>
      <c r="FC238" s="9"/>
      <c r="FD238" s="9"/>
      <c r="FE238" s="9"/>
      <c r="FF238" s="9"/>
      <c r="FG238" s="9"/>
      <c r="FH238" s="9"/>
      <c r="FI238" s="9"/>
      <c r="FJ238" s="9"/>
      <c r="FK238" s="9"/>
      <c r="FL238" s="9"/>
      <c r="FM238" s="9"/>
      <c r="FN238" s="9"/>
      <c r="FO238" s="9"/>
      <c r="FP238" s="9"/>
      <c r="FQ238" s="9"/>
      <c r="FR238" s="9"/>
      <c r="FS238" s="9"/>
      <c r="FT238" s="9"/>
      <c r="FU238" s="9"/>
      <c r="FV238" s="9"/>
      <c r="FW238" s="9"/>
      <c r="FX238" s="9"/>
    </row>
    <row r="239" spans="24:182" x14ac:dyDescent="0.3">
      <c r="X239" s="117"/>
      <c r="Y239" s="117"/>
      <c r="Z239" s="39"/>
      <c r="AA239" s="39"/>
      <c r="AB239" s="39"/>
      <c r="AC239" s="98"/>
      <c r="AD239" s="41"/>
      <c r="AE239" s="41"/>
      <c r="AF239" s="40"/>
      <c r="AG239" s="39"/>
      <c r="AH239" s="39"/>
      <c r="AI239" s="98"/>
      <c r="AJ239" s="41"/>
      <c r="AK239" s="41"/>
      <c r="AL239" s="41"/>
      <c r="AM239" s="39"/>
      <c r="AN239" s="39"/>
      <c r="AO239" s="39"/>
      <c r="AP239" s="41"/>
      <c r="AQ239" s="41"/>
      <c r="AR239" s="4"/>
      <c r="AS239" s="10"/>
      <c r="AT239" s="13"/>
      <c r="AU239" s="17"/>
      <c r="AV239" s="11"/>
      <c r="AW239" s="10"/>
      <c r="AX239" s="10"/>
      <c r="AY239" s="10"/>
      <c r="AZ239" s="10"/>
      <c r="BA239" s="10"/>
      <c r="BB239" s="10"/>
      <c r="BC239" s="10"/>
      <c r="BD239" s="10"/>
      <c r="BE239" s="10"/>
      <c r="BF239" s="10"/>
      <c r="BG239" s="10"/>
      <c r="BH239" s="10"/>
      <c r="BI239" s="120"/>
      <c r="BJ239" s="120"/>
      <c r="BK239" s="120"/>
      <c r="BL239" s="120"/>
      <c r="BM239" s="120"/>
      <c r="BN239" s="120"/>
      <c r="BO239" s="120"/>
      <c r="BP239" s="120"/>
      <c r="BQ239" s="120"/>
      <c r="BR239" s="120"/>
      <c r="BS239" s="120"/>
      <c r="BT239" s="120"/>
      <c r="BU239" s="120"/>
      <c r="BV239" s="120"/>
      <c r="BW239" s="120"/>
      <c r="BX239" s="120"/>
      <c r="BY239" s="120"/>
      <c r="BZ239" s="120"/>
      <c r="CA239" s="120"/>
      <c r="CB239" s="120"/>
      <c r="CC239" s="120"/>
      <c r="CD239" s="120"/>
      <c r="CE239" s="120"/>
      <c r="CF239" s="120"/>
      <c r="CG239" s="120"/>
      <c r="CH239" s="120"/>
      <c r="CI239" s="120"/>
      <c r="CJ239" s="120"/>
      <c r="CK239" s="120"/>
      <c r="CL239" s="120"/>
      <c r="CM239" s="120"/>
      <c r="CN239" s="120"/>
      <c r="CO239" s="94"/>
      <c r="CP239" s="94"/>
      <c r="CQ239" s="94"/>
      <c r="CR239" s="94"/>
      <c r="CS239" s="94"/>
      <c r="CT239" s="94"/>
      <c r="CU239" s="94"/>
      <c r="CV239" s="94"/>
      <c r="CW239" s="94"/>
      <c r="CX239" s="94"/>
      <c r="CY239" s="94"/>
      <c r="CZ239" s="94"/>
      <c r="DA239" s="94"/>
      <c r="DB239" s="94"/>
      <c r="DC239" s="94"/>
      <c r="DD239" s="94"/>
      <c r="DE239" s="11"/>
      <c r="DF239" s="11"/>
      <c r="DG239" s="11"/>
      <c r="DH239" s="11"/>
      <c r="DI239" s="11"/>
      <c r="DJ239" s="11"/>
      <c r="DK239" s="11"/>
      <c r="DL239" s="11"/>
      <c r="DM239" s="94"/>
      <c r="DN239" s="94"/>
      <c r="DO239" s="94"/>
      <c r="DP239" s="94"/>
      <c r="DQ239" s="94"/>
      <c r="DR239" s="94"/>
      <c r="DS239" s="94"/>
      <c r="DT239" s="94"/>
      <c r="DU239" s="94"/>
      <c r="DV239" s="94"/>
      <c r="DW239" s="94"/>
      <c r="DX239" s="94"/>
      <c r="DY239" s="94"/>
      <c r="DZ239" s="94"/>
      <c r="EA239" s="94"/>
      <c r="EB239" s="94"/>
      <c r="EC239" s="94"/>
      <c r="ED239" s="94"/>
      <c r="EE239" s="94"/>
      <c r="EF239" s="94"/>
      <c r="EG239" s="94"/>
      <c r="EH239" s="94"/>
      <c r="EI239" s="94"/>
      <c r="EJ239" s="94"/>
      <c r="EK239" s="94"/>
      <c r="EL239" s="94"/>
      <c r="EM239" s="94"/>
      <c r="EN239" s="94"/>
      <c r="EO239" s="94"/>
      <c r="EP239" s="94"/>
      <c r="EQ239" s="94"/>
      <c r="ER239" s="94"/>
      <c r="ES239" s="94"/>
      <c r="ET239" s="94"/>
      <c r="EU239" s="94"/>
      <c r="EV239" s="94"/>
      <c r="EW239" s="94"/>
      <c r="EX239" s="94"/>
      <c r="EY239" s="94"/>
      <c r="EZ239" s="94"/>
      <c r="FA239" s="94"/>
      <c r="FB239" s="94"/>
      <c r="FC239" s="94"/>
      <c r="FD239" s="94"/>
      <c r="FE239" s="94"/>
      <c r="FF239" s="94"/>
      <c r="FG239" s="94"/>
      <c r="FH239" s="94"/>
      <c r="FI239" s="94"/>
      <c r="FJ239" s="94"/>
      <c r="FK239" s="94"/>
      <c r="FL239" s="94"/>
      <c r="FM239" s="94"/>
      <c r="FN239" s="94"/>
      <c r="FO239" s="94"/>
      <c r="FP239" s="94"/>
      <c r="FQ239" s="114"/>
      <c r="FR239" s="114"/>
      <c r="FS239" s="114"/>
      <c r="FT239" s="114"/>
      <c r="FU239" s="114"/>
      <c r="FV239" s="114"/>
      <c r="FW239" s="114"/>
      <c r="FX239" s="114"/>
    </row>
    <row r="240" spans="24:182" x14ac:dyDescent="0.3">
      <c r="X240" s="117"/>
      <c r="Y240" s="117"/>
      <c r="Z240" s="39"/>
      <c r="AA240" s="39"/>
      <c r="AB240" s="39"/>
      <c r="AC240" s="98"/>
      <c r="AD240" s="41"/>
      <c r="AE240" s="41"/>
      <c r="AF240" s="40"/>
      <c r="AG240" s="39"/>
      <c r="AH240" s="39"/>
      <c r="AI240" s="98"/>
      <c r="AJ240" s="41"/>
      <c r="AK240" s="41"/>
      <c r="AL240" s="41"/>
      <c r="AM240" s="39"/>
      <c r="AN240" s="39"/>
      <c r="AO240" s="39"/>
      <c r="AP240" s="41"/>
      <c r="AQ240" s="41"/>
      <c r="AR240" s="4"/>
      <c r="AS240" s="10"/>
      <c r="AT240" s="13"/>
      <c r="AU240" s="17"/>
      <c r="AV240" s="11"/>
      <c r="AW240" s="10"/>
      <c r="AX240" s="10"/>
      <c r="AY240" s="10"/>
      <c r="AZ240" s="10"/>
      <c r="BA240" s="10"/>
      <c r="BB240" s="10"/>
      <c r="BC240" s="10"/>
      <c r="BD240" s="10"/>
      <c r="BE240" s="10"/>
      <c r="BF240" s="10"/>
      <c r="BG240" s="10"/>
      <c r="BH240" s="10"/>
      <c r="BI240" s="120"/>
      <c r="BJ240" s="120"/>
      <c r="BK240" s="120"/>
      <c r="BL240" s="120"/>
      <c r="BM240" s="120"/>
      <c r="BN240" s="120"/>
      <c r="BO240" s="120"/>
      <c r="BP240" s="120"/>
      <c r="BQ240" s="120"/>
      <c r="BR240" s="120"/>
      <c r="BS240" s="120"/>
      <c r="BT240" s="120"/>
      <c r="BU240" s="120"/>
      <c r="BV240" s="120"/>
      <c r="BW240" s="120"/>
      <c r="BX240" s="120"/>
      <c r="BY240" s="120"/>
      <c r="BZ240" s="120"/>
      <c r="CA240" s="120"/>
      <c r="CB240" s="120"/>
      <c r="CC240" s="120"/>
      <c r="CD240" s="120"/>
      <c r="CE240" s="120"/>
      <c r="CF240" s="120"/>
      <c r="CG240" s="120"/>
      <c r="CH240" s="120"/>
      <c r="CI240" s="120"/>
      <c r="CJ240" s="120"/>
      <c r="CK240" s="120"/>
      <c r="CL240" s="120"/>
      <c r="CM240" s="120"/>
      <c r="CN240" s="120"/>
      <c r="CO240" s="94"/>
      <c r="CP240" s="94"/>
      <c r="CQ240" s="94"/>
      <c r="CR240" s="94"/>
      <c r="CS240" s="94"/>
      <c r="CT240" s="94"/>
      <c r="CU240" s="94"/>
      <c r="CV240" s="94"/>
      <c r="CW240" s="94"/>
      <c r="CX240" s="94"/>
      <c r="CY240" s="94"/>
      <c r="CZ240" s="94"/>
      <c r="DA240" s="94"/>
      <c r="DB240" s="94"/>
      <c r="DC240" s="94"/>
      <c r="DD240" s="94"/>
      <c r="DE240" s="11"/>
      <c r="DF240" s="11"/>
      <c r="DG240" s="11"/>
      <c r="DH240" s="11"/>
      <c r="DI240" s="11"/>
      <c r="DJ240" s="11"/>
      <c r="DK240" s="11"/>
      <c r="DL240" s="11"/>
      <c r="DM240" s="94"/>
      <c r="DN240" s="94"/>
      <c r="DO240" s="94"/>
      <c r="DP240" s="94"/>
      <c r="DQ240" s="94"/>
      <c r="DR240" s="94"/>
      <c r="DS240" s="94"/>
      <c r="DT240" s="94"/>
      <c r="DU240" s="94"/>
      <c r="DV240" s="94"/>
      <c r="DW240" s="94"/>
      <c r="DX240" s="94"/>
      <c r="DY240" s="94"/>
      <c r="DZ240" s="94"/>
      <c r="EA240" s="94"/>
      <c r="EB240" s="94"/>
      <c r="EC240" s="94"/>
      <c r="ED240" s="94"/>
      <c r="EE240" s="94"/>
      <c r="EF240" s="94"/>
      <c r="EG240" s="94"/>
      <c r="EH240" s="94"/>
      <c r="EI240" s="94"/>
      <c r="EJ240" s="94"/>
      <c r="EK240" s="94"/>
      <c r="EL240" s="94"/>
      <c r="EM240" s="94"/>
      <c r="EN240" s="94"/>
      <c r="EO240" s="94"/>
      <c r="EP240" s="94"/>
      <c r="EQ240" s="94"/>
      <c r="ER240" s="94"/>
      <c r="ES240" s="94"/>
      <c r="ET240" s="94"/>
      <c r="EU240" s="94"/>
      <c r="EV240" s="94"/>
      <c r="EW240" s="94"/>
      <c r="EX240" s="94"/>
      <c r="EY240" s="94"/>
      <c r="EZ240" s="94"/>
      <c r="FA240" s="94"/>
      <c r="FB240" s="94"/>
      <c r="FC240" s="94"/>
      <c r="FD240" s="94"/>
      <c r="FE240" s="94"/>
      <c r="FF240" s="94"/>
      <c r="FG240" s="94"/>
      <c r="FH240" s="94"/>
      <c r="FI240" s="94"/>
      <c r="FJ240" s="94"/>
      <c r="FK240" s="94"/>
      <c r="FL240" s="94"/>
      <c r="FM240" s="94"/>
      <c r="FN240" s="94"/>
      <c r="FO240" s="94"/>
      <c r="FP240" s="94"/>
      <c r="FQ240" s="114"/>
      <c r="FR240" s="114"/>
      <c r="FS240" s="114"/>
      <c r="FT240" s="114"/>
      <c r="FU240" s="114"/>
      <c r="FV240" s="114"/>
      <c r="FW240" s="114"/>
      <c r="FX240" s="114"/>
    </row>
    <row r="241" spans="24:180" x14ac:dyDescent="0.3">
      <c r="X241" s="117"/>
      <c r="Y241" s="117"/>
      <c r="Z241" s="39"/>
      <c r="AA241" s="39"/>
      <c r="AB241" s="39"/>
      <c r="AC241" s="98"/>
      <c r="AD241" s="41"/>
      <c r="AE241" s="41"/>
      <c r="AF241" s="40"/>
      <c r="AG241" s="39"/>
      <c r="AH241" s="39"/>
      <c r="AI241" s="98"/>
      <c r="AJ241" s="41"/>
      <c r="AK241" s="41"/>
      <c r="AL241" s="41"/>
      <c r="AM241" s="39"/>
      <c r="AN241" s="39"/>
      <c r="AO241" s="39"/>
      <c r="AP241" s="41"/>
      <c r="AQ241" s="41"/>
      <c r="AR241" s="4"/>
      <c r="AS241" s="10"/>
      <c r="AT241" s="13"/>
      <c r="AU241" s="17"/>
      <c r="AV241" s="11"/>
      <c r="AW241" s="10"/>
      <c r="AX241" s="10"/>
      <c r="AY241" s="10"/>
      <c r="AZ241" s="10"/>
      <c r="BA241" s="10"/>
      <c r="BB241" s="10"/>
      <c r="BC241" s="10"/>
      <c r="BD241" s="10"/>
      <c r="BE241" s="10"/>
      <c r="BF241" s="10"/>
      <c r="BG241" s="10"/>
      <c r="BH241" s="1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94"/>
      <c r="CP241" s="94"/>
      <c r="CQ241" s="94"/>
      <c r="CR241" s="94"/>
      <c r="CS241" s="94"/>
      <c r="CT241" s="94"/>
      <c r="CU241" s="94"/>
      <c r="CV241" s="94"/>
      <c r="CW241" s="94"/>
      <c r="CX241" s="94"/>
      <c r="CY241" s="94"/>
      <c r="CZ241" s="94"/>
      <c r="DA241" s="94"/>
      <c r="DB241" s="94"/>
      <c r="DC241" s="94"/>
      <c r="DD241" s="94"/>
      <c r="DE241" s="11"/>
      <c r="DF241" s="11"/>
      <c r="DG241" s="11"/>
      <c r="DH241" s="11"/>
      <c r="DI241" s="11"/>
      <c r="DJ241" s="11"/>
      <c r="DK241" s="11"/>
      <c r="DL241" s="11"/>
      <c r="DM241" s="94"/>
      <c r="DN241" s="94"/>
      <c r="DO241" s="94"/>
      <c r="DP241" s="94"/>
      <c r="DQ241" s="94"/>
      <c r="DR241" s="94"/>
      <c r="DS241" s="94"/>
      <c r="DT241" s="94"/>
      <c r="DU241" s="94"/>
      <c r="DV241" s="94"/>
      <c r="DW241" s="94"/>
      <c r="DX241" s="94"/>
      <c r="DY241" s="94"/>
      <c r="DZ241" s="94"/>
      <c r="EA241" s="94"/>
      <c r="EB241" s="94"/>
      <c r="EC241" s="94"/>
      <c r="ED241" s="94"/>
      <c r="EE241" s="94"/>
      <c r="EF241" s="94"/>
      <c r="EG241" s="94"/>
      <c r="EH241" s="94"/>
      <c r="EI241" s="94"/>
      <c r="EJ241" s="94"/>
      <c r="EK241" s="94"/>
      <c r="EL241" s="94"/>
      <c r="EM241" s="94"/>
      <c r="EN241" s="94"/>
      <c r="EO241" s="94"/>
      <c r="EP241" s="94"/>
      <c r="EQ241" s="94"/>
      <c r="ER241" s="94"/>
      <c r="ES241" s="94"/>
      <c r="ET241" s="94"/>
      <c r="EU241" s="94"/>
      <c r="EV241" s="94"/>
      <c r="EW241" s="94"/>
      <c r="EX241" s="94"/>
      <c r="EY241" s="94"/>
      <c r="EZ241" s="94"/>
      <c r="FA241" s="94"/>
      <c r="FB241" s="94"/>
      <c r="FC241" s="94"/>
      <c r="FD241" s="94"/>
      <c r="FE241" s="94"/>
      <c r="FF241" s="94"/>
      <c r="FG241" s="94"/>
      <c r="FH241" s="94"/>
      <c r="FI241" s="94"/>
      <c r="FJ241" s="94"/>
      <c r="FK241" s="94"/>
      <c r="FL241" s="94"/>
      <c r="FM241" s="94"/>
      <c r="FN241" s="94"/>
      <c r="FO241" s="94"/>
      <c r="FP241" s="94"/>
      <c r="FQ241" s="114"/>
      <c r="FR241" s="114"/>
      <c r="FS241" s="114"/>
      <c r="FT241" s="114"/>
      <c r="FU241" s="114"/>
      <c r="FV241" s="114"/>
      <c r="FW241" s="114"/>
      <c r="FX241" s="114"/>
    </row>
    <row r="242" spans="24:180" x14ac:dyDescent="0.3">
      <c r="X242" s="117"/>
      <c r="Y242" s="117"/>
      <c r="Z242" s="39"/>
      <c r="AA242" s="39"/>
      <c r="AB242" s="39"/>
      <c r="AC242" s="98"/>
      <c r="AD242" s="41"/>
      <c r="AE242" s="41"/>
      <c r="AF242" s="40"/>
      <c r="AG242" s="39"/>
      <c r="AH242" s="39"/>
      <c r="AI242" s="98"/>
      <c r="AJ242" s="41"/>
      <c r="AK242" s="41"/>
      <c r="AL242" s="41"/>
      <c r="AM242" s="39"/>
      <c r="AN242" s="39"/>
      <c r="AO242" s="39"/>
      <c r="AP242" s="41"/>
      <c r="AQ242" s="41"/>
      <c r="AR242" s="4"/>
      <c r="AS242" s="10"/>
      <c r="AT242" s="13"/>
      <c r="AU242" s="17"/>
      <c r="AV242" s="11"/>
      <c r="AW242" s="10"/>
      <c r="AX242" s="10"/>
      <c r="AY242" s="10"/>
      <c r="AZ242" s="10"/>
      <c r="BA242" s="10"/>
      <c r="BB242" s="10"/>
      <c r="BC242" s="10"/>
      <c r="BD242" s="10"/>
      <c r="BE242" s="10"/>
      <c r="BF242" s="10"/>
      <c r="BG242" s="10"/>
      <c r="BH242" s="1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94"/>
      <c r="CP242" s="94"/>
      <c r="CQ242" s="94"/>
      <c r="CR242" s="94"/>
      <c r="CS242" s="94"/>
      <c r="CT242" s="94"/>
      <c r="CU242" s="94"/>
      <c r="CV242" s="94"/>
      <c r="CW242" s="94"/>
      <c r="CX242" s="94"/>
      <c r="CY242" s="94"/>
      <c r="CZ242" s="94"/>
      <c r="DA242" s="94"/>
      <c r="DB242" s="94"/>
      <c r="DC242" s="94"/>
      <c r="DD242" s="94"/>
      <c r="DE242" s="11"/>
      <c r="DF242" s="11"/>
      <c r="DG242" s="11"/>
      <c r="DH242" s="11"/>
      <c r="DI242" s="11"/>
      <c r="DJ242" s="11"/>
      <c r="DK242" s="11"/>
      <c r="DL242" s="11"/>
      <c r="DM242" s="94"/>
      <c r="DN242" s="94"/>
      <c r="DO242" s="94"/>
      <c r="DP242" s="94"/>
      <c r="DQ242" s="94"/>
      <c r="DR242" s="94"/>
      <c r="DS242" s="94"/>
      <c r="DT242" s="94"/>
      <c r="DU242" s="94"/>
      <c r="DV242" s="94"/>
      <c r="DW242" s="94"/>
      <c r="DX242" s="94"/>
      <c r="DY242" s="94"/>
      <c r="DZ242" s="94"/>
      <c r="EA242" s="94"/>
      <c r="EB242" s="94"/>
      <c r="EC242" s="94"/>
      <c r="ED242" s="94"/>
      <c r="EE242" s="94"/>
      <c r="EF242" s="94"/>
      <c r="EG242" s="94"/>
      <c r="EH242" s="94"/>
      <c r="EI242" s="94"/>
      <c r="EJ242" s="94"/>
      <c r="EK242" s="94"/>
      <c r="EL242" s="94"/>
      <c r="EM242" s="94"/>
      <c r="EN242" s="94"/>
      <c r="EO242" s="94"/>
      <c r="EP242" s="94"/>
      <c r="EQ242" s="94"/>
      <c r="ER242" s="94"/>
      <c r="ES242" s="94"/>
      <c r="ET242" s="94"/>
      <c r="EU242" s="94"/>
      <c r="EV242" s="94"/>
      <c r="EW242" s="94"/>
      <c r="EX242" s="94"/>
      <c r="EY242" s="94"/>
      <c r="EZ242" s="94"/>
      <c r="FA242" s="94"/>
      <c r="FB242" s="94"/>
      <c r="FC242" s="94"/>
      <c r="FD242" s="94"/>
      <c r="FE242" s="94"/>
      <c r="FF242" s="94"/>
      <c r="FG242" s="94"/>
      <c r="FH242" s="94"/>
      <c r="FI242" s="94"/>
      <c r="FJ242" s="94"/>
      <c r="FK242" s="94"/>
      <c r="FL242" s="94"/>
      <c r="FM242" s="94"/>
      <c r="FN242" s="94"/>
      <c r="FO242" s="94"/>
      <c r="FP242" s="94"/>
      <c r="FQ242" s="114"/>
      <c r="FR242" s="114"/>
      <c r="FS242" s="114"/>
      <c r="FT242" s="114"/>
      <c r="FU242" s="114"/>
      <c r="FV242" s="114"/>
      <c r="FW242" s="114"/>
      <c r="FX242" s="114"/>
    </row>
    <row r="243" spans="24:180" x14ac:dyDescent="0.3">
      <c r="X243" s="117"/>
      <c r="Y243" s="117"/>
      <c r="Z243" s="39"/>
      <c r="AA243" s="39"/>
      <c r="AB243" s="39"/>
      <c r="AC243" s="98"/>
      <c r="AD243" s="41"/>
      <c r="AE243" s="41"/>
      <c r="AF243" s="40"/>
      <c r="AG243" s="39"/>
      <c r="AH243" s="39"/>
      <c r="AI243" s="98"/>
      <c r="AJ243" s="41"/>
      <c r="AK243" s="41"/>
      <c r="AL243" s="41"/>
      <c r="AM243" s="39"/>
      <c r="AN243" s="39"/>
      <c r="AO243" s="39"/>
      <c r="AP243" s="41"/>
      <c r="AQ243" s="41"/>
      <c r="AR243" s="4"/>
      <c r="AS243" s="10"/>
      <c r="AT243" s="13"/>
      <c r="AU243" s="17"/>
      <c r="AV243" s="11"/>
      <c r="AW243" s="10"/>
      <c r="AX243" s="10"/>
      <c r="AY243" s="10"/>
      <c r="AZ243" s="10"/>
      <c r="BA243" s="10"/>
      <c r="BB243" s="10"/>
      <c r="BC243" s="10"/>
      <c r="BD243" s="10"/>
      <c r="BE243" s="10"/>
      <c r="BF243" s="10"/>
      <c r="BG243" s="10"/>
      <c r="BH243" s="10"/>
      <c r="BI243" s="120"/>
      <c r="BJ243" s="120"/>
      <c r="BK243" s="120"/>
      <c r="BL243" s="120"/>
      <c r="BM243" s="120"/>
      <c r="BN243" s="120"/>
      <c r="BO243" s="120"/>
      <c r="BP243" s="120"/>
      <c r="BQ243" s="120"/>
      <c r="BR243" s="120"/>
      <c r="BS243" s="120"/>
      <c r="BT243" s="120"/>
      <c r="BU243" s="120"/>
      <c r="BV243" s="120"/>
      <c r="BW243" s="120"/>
      <c r="BX243" s="120"/>
      <c r="BY243" s="120"/>
      <c r="BZ243" s="120"/>
      <c r="CA243" s="120"/>
      <c r="CB243" s="120"/>
      <c r="CC243" s="120"/>
      <c r="CD243" s="120"/>
      <c r="CE243" s="120"/>
      <c r="CF243" s="120"/>
      <c r="CG243" s="120"/>
      <c r="CH243" s="120"/>
      <c r="CI243" s="120"/>
      <c r="CJ243" s="120"/>
      <c r="CK243" s="120"/>
      <c r="CL243" s="120"/>
      <c r="CM243" s="120"/>
      <c r="CN243" s="120"/>
      <c r="CO243" s="94"/>
      <c r="CP243" s="94"/>
      <c r="CQ243" s="94"/>
      <c r="CR243" s="94"/>
      <c r="CS243" s="94"/>
      <c r="CT243" s="94"/>
      <c r="CU243" s="94"/>
      <c r="CV243" s="94"/>
      <c r="CW243" s="94"/>
      <c r="CX243" s="94"/>
      <c r="CY243" s="94"/>
      <c r="CZ243" s="94"/>
      <c r="DA243" s="94"/>
      <c r="DB243" s="94"/>
      <c r="DC243" s="94"/>
      <c r="DD243" s="94"/>
      <c r="DE243" s="11"/>
      <c r="DF243" s="11"/>
      <c r="DG243" s="11"/>
      <c r="DH243" s="11"/>
      <c r="DI243" s="11"/>
      <c r="DJ243" s="11"/>
      <c r="DK243" s="11"/>
      <c r="DL243" s="11"/>
      <c r="DM243" s="94"/>
      <c r="DN243" s="94"/>
      <c r="DO243" s="94"/>
      <c r="DP243" s="94"/>
      <c r="DQ243" s="94"/>
      <c r="DR243" s="94"/>
      <c r="DS243" s="94"/>
      <c r="DT243" s="94"/>
      <c r="DU243" s="94"/>
      <c r="DV243" s="94"/>
      <c r="DW243" s="94"/>
      <c r="DX243" s="94"/>
      <c r="DY243" s="94"/>
      <c r="DZ243" s="94"/>
      <c r="EA243" s="94"/>
      <c r="EB243" s="94"/>
      <c r="EC243" s="94"/>
      <c r="ED243" s="94"/>
      <c r="EE243" s="94"/>
      <c r="EF243" s="94"/>
      <c r="EG243" s="94"/>
      <c r="EH243" s="94"/>
      <c r="EI243" s="94"/>
      <c r="EJ243" s="94"/>
      <c r="EK243" s="94"/>
      <c r="EL243" s="94"/>
      <c r="EM243" s="94"/>
      <c r="EN243" s="94"/>
      <c r="EO243" s="94"/>
      <c r="EP243" s="94"/>
      <c r="EQ243" s="94"/>
      <c r="ER243" s="94"/>
      <c r="ES243" s="94"/>
      <c r="ET243" s="94"/>
      <c r="EU243" s="94"/>
      <c r="EV243" s="94"/>
      <c r="EW243" s="94"/>
      <c r="EX243" s="94"/>
      <c r="EY243" s="94"/>
      <c r="EZ243" s="94"/>
      <c r="FA243" s="94"/>
      <c r="FB243" s="94"/>
      <c r="FC243" s="94"/>
      <c r="FD243" s="94"/>
      <c r="FE243" s="94"/>
      <c r="FF243" s="94"/>
      <c r="FG243" s="94"/>
      <c r="FH243" s="94"/>
      <c r="FI243" s="94"/>
      <c r="FJ243" s="94"/>
      <c r="FK243" s="94"/>
      <c r="FL243" s="94"/>
      <c r="FM243" s="94"/>
      <c r="FN243" s="94"/>
      <c r="FO243" s="94"/>
      <c r="FP243" s="94"/>
      <c r="FQ243" s="114"/>
      <c r="FR243" s="114"/>
      <c r="FS243" s="114"/>
      <c r="FT243" s="114"/>
      <c r="FU243" s="114"/>
      <c r="FV243" s="114"/>
      <c r="FW243" s="114"/>
      <c r="FX243" s="114"/>
    </row>
    <row r="244" spans="24:180" x14ac:dyDescent="0.3">
      <c r="X244" s="117"/>
      <c r="Y244" s="117"/>
      <c r="Z244" s="39"/>
      <c r="AA244" s="39"/>
      <c r="AB244" s="39"/>
      <c r="AC244" s="98"/>
      <c r="AD244" s="41"/>
      <c r="AE244" s="41"/>
      <c r="AF244" s="40"/>
      <c r="AG244" s="39"/>
      <c r="AH244" s="39"/>
      <c r="AI244" s="98"/>
      <c r="AJ244" s="41"/>
      <c r="AK244" s="41"/>
      <c r="AL244" s="41"/>
      <c r="AM244" s="39"/>
      <c r="AN244" s="39"/>
      <c r="AO244" s="39"/>
      <c r="AP244" s="41"/>
      <c r="AQ244" s="41"/>
      <c r="AR244" s="4"/>
      <c r="AS244" s="10"/>
      <c r="AT244" s="13"/>
      <c r="AU244" s="17"/>
      <c r="AV244" s="11"/>
      <c r="AW244" s="10"/>
      <c r="AX244" s="10"/>
      <c r="AY244" s="10"/>
      <c r="AZ244" s="10"/>
      <c r="BA244" s="10"/>
      <c r="BB244" s="10"/>
      <c r="BC244" s="10"/>
      <c r="BD244" s="10"/>
      <c r="BE244" s="10"/>
      <c r="BF244" s="10"/>
      <c r="BG244" s="10"/>
      <c r="BH244" s="1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94"/>
      <c r="CP244" s="94"/>
      <c r="CQ244" s="94"/>
      <c r="CR244" s="94"/>
      <c r="CS244" s="94"/>
      <c r="CT244" s="94"/>
      <c r="CU244" s="94"/>
      <c r="CV244" s="94"/>
      <c r="CW244" s="94"/>
      <c r="CX244" s="94"/>
      <c r="CY244" s="94"/>
      <c r="CZ244" s="94"/>
      <c r="DA244" s="94"/>
      <c r="DB244" s="94"/>
      <c r="DC244" s="94"/>
      <c r="DD244" s="94"/>
      <c r="DE244" s="11"/>
      <c r="DF244" s="11"/>
      <c r="DG244" s="11"/>
      <c r="DH244" s="11"/>
      <c r="DI244" s="11"/>
      <c r="DJ244" s="11"/>
      <c r="DK244" s="11"/>
      <c r="DL244" s="11"/>
      <c r="DM244" s="94"/>
      <c r="DN244" s="94"/>
      <c r="DO244" s="94"/>
      <c r="DP244" s="94"/>
      <c r="DQ244" s="94"/>
      <c r="DR244" s="94"/>
      <c r="DS244" s="94"/>
      <c r="DT244" s="94"/>
      <c r="DU244" s="94"/>
      <c r="DV244" s="94"/>
      <c r="DW244" s="94"/>
      <c r="DX244" s="94"/>
      <c r="DY244" s="94"/>
      <c r="DZ244" s="94"/>
      <c r="EA244" s="94"/>
      <c r="EB244" s="94"/>
      <c r="EC244" s="94"/>
      <c r="ED244" s="94"/>
      <c r="EE244" s="94"/>
      <c r="EF244" s="94"/>
      <c r="EG244" s="94"/>
      <c r="EH244" s="94"/>
      <c r="EI244" s="94"/>
      <c r="EJ244" s="94"/>
      <c r="EK244" s="94"/>
      <c r="EL244" s="94"/>
      <c r="EM244" s="94"/>
      <c r="EN244" s="94"/>
      <c r="EO244" s="94"/>
      <c r="EP244" s="94"/>
      <c r="EQ244" s="94"/>
      <c r="ER244" s="94"/>
      <c r="ES244" s="94"/>
      <c r="ET244" s="94"/>
      <c r="EU244" s="94"/>
      <c r="EV244" s="94"/>
      <c r="EW244" s="94"/>
      <c r="EX244" s="94"/>
      <c r="EY244" s="94"/>
      <c r="EZ244" s="94"/>
      <c r="FA244" s="94"/>
      <c r="FB244" s="94"/>
      <c r="FC244" s="94"/>
      <c r="FD244" s="94"/>
      <c r="FE244" s="94"/>
      <c r="FF244" s="94"/>
      <c r="FG244" s="94"/>
      <c r="FH244" s="94"/>
      <c r="FI244" s="94"/>
      <c r="FJ244" s="94"/>
      <c r="FK244" s="94"/>
      <c r="FL244" s="94"/>
      <c r="FM244" s="94"/>
      <c r="FN244" s="94"/>
      <c r="FO244" s="94"/>
      <c r="FP244" s="94"/>
      <c r="FQ244" s="114"/>
      <c r="FR244" s="114"/>
      <c r="FS244" s="114"/>
      <c r="FT244" s="114"/>
      <c r="FU244" s="114"/>
      <c r="FV244" s="114"/>
      <c r="FW244" s="114"/>
      <c r="FX244" s="114"/>
    </row>
    <row r="245" spans="24:180" x14ac:dyDescent="0.3">
      <c r="X245" s="117"/>
      <c r="Y245" s="117"/>
      <c r="Z245" s="39"/>
      <c r="AA245" s="39"/>
      <c r="AB245" s="39"/>
      <c r="AC245" s="98"/>
      <c r="AD245" s="41"/>
      <c r="AE245" s="41"/>
      <c r="AF245" s="40"/>
      <c r="AG245" s="39"/>
      <c r="AH245" s="39"/>
      <c r="AI245" s="98"/>
      <c r="AJ245" s="41"/>
      <c r="AK245" s="41"/>
      <c r="AL245" s="41"/>
      <c r="AM245" s="39"/>
      <c r="AN245" s="39"/>
      <c r="AO245" s="39"/>
      <c r="AP245" s="41"/>
      <c r="AQ245" s="41"/>
      <c r="AR245" s="4"/>
      <c r="AS245" s="10"/>
      <c r="AT245" s="13"/>
      <c r="AU245" s="17"/>
      <c r="AV245" s="11"/>
      <c r="AW245" s="10"/>
      <c r="AX245" s="10"/>
      <c r="AY245" s="10"/>
      <c r="AZ245" s="10"/>
      <c r="BA245" s="10"/>
      <c r="BB245" s="10"/>
      <c r="BC245" s="10"/>
      <c r="BD245" s="10"/>
      <c r="BE245" s="10"/>
      <c r="BF245" s="10"/>
      <c r="BG245" s="10"/>
      <c r="BH245" s="10"/>
      <c r="BI245" s="120"/>
      <c r="BJ245" s="120"/>
      <c r="BK245" s="120"/>
      <c r="BL245" s="120"/>
      <c r="BM245" s="120"/>
      <c r="BN245" s="120"/>
      <c r="BO245" s="120"/>
      <c r="BP245" s="120"/>
      <c r="BQ245" s="120"/>
      <c r="BR245" s="120"/>
      <c r="BS245" s="120"/>
      <c r="BT245" s="120"/>
      <c r="BU245" s="120"/>
      <c r="BV245" s="120"/>
      <c r="BW245" s="120"/>
      <c r="BX245" s="120"/>
      <c r="BY245" s="120"/>
      <c r="BZ245" s="120"/>
      <c r="CA245" s="120"/>
      <c r="CB245" s="120"/>
      <c r="CC245" s="120"/>
      <c r="CD245" s="120"/>
      <c r="CE245" s="120"/>
      <c r="CF245" s="120"/>
      <c r="CG245" s="120"/>
      <c r="CH245" s="120"/>
      <c r="CI245" s="120"/>
      <c r="CJ245" s="120"/>
      <c r="CK245" s="120"/>
      <c r="CL245" s="120"/>
      <c r="CM245" s="120"/>
      <c r="CN245" s="120"/>
      <c r="CO245" s="94"/>
      <c r="CP245" s="94"/>
      <c r="CQ245" s="94"/>
      <c r="CR245" s="94"/>
      <c r="CS245" s="94"/>
      <c r="CT245" s="94"/>
      <c r="CU245" s="94"/>
      <c r="CV245" s="94"/>
      <c r="CW245" s="94"/>
      <c r="CX245" s="94"/>
      <c r="CY245" s="94"/>
      <c r="CZ245" s="94"/>
      <c r="DA245" s="94"/>
      <c r="DB245" s="94"/>
      <c r="DC245" s="94"/>
      <c r="DD245" s="94"/>
      <c r="DE245" s="11"/>
      <c r="DF245" s="11"/>
      <c r="DG245" s="11"/>
      <c r="DH245" s="11"/>
      <c r="DI245" s="11"/>
      <c r="DJ245" s="11"/>
      <c r="DK245" s="11"/>
      <c r="DL245" s="11"/>
      <c r="DM245" s="94"/>
      <c r="DN245" s="94"/>
      <c r="DO245" s="94"/>
      <c r="DP245" s="94"/>
      <c r="DQ245" s="94"/>
      <c r="DR245" s="94"/>
      <c r="DS245" s="94"/>
      <c r="DT245" s="94"/>
      <c r="DU245" s="94"/>
      <c r="DV245" s="94"/>
      <c r="DW245" s="94"/>
      <c r="DX245" s="94"/>
      <c r="DY245" s="94"/>
      <c r="DZ245" s="94"/>
      <c r="EA245" s="94"/>
      <c r="EB245" s="94"/>
      <c r="EC245" s="94"/>
      <c r="ED245" s="94"/>
      <c r="EE245" s="94"/>
      <c r="EF245" s="94"/>
      <c r="EG245" s="94"/>
      <c r="EH245" s="94"/>
      <c r="EI245" s="94"/>
      <c r="EJ245" s="94"/>
      <c r="EK245" s="94"/>
      <c r="EL245" s="94"/>
      <c r="EM245" s="94"/>
      <c r="EN245" s="94"/>
      <c r="EO245" s="94"/>
      <c r="EP245" s="94"/>
      <c r="EQ245" s="94"/>
      <c r="ER245" s="94"/>
      <c r="ES245" s="94"/>
      <c r="ET245" s="94"/>
      <c r="EU245" s="94"/>
      <c r="EV245" s="94"/>
      <c r="EW245" s="94"/>
      <c r="EX245" s="94"/>
      <c r="EY245" s="94"/>
      <c r="EZ245" s="94"/>
      <c r="FA245" s="94"/>
      <c r="FB245" s="94"/>
      <c r="FC245" s="94"/>
      <c r="FD245" s="94"/>
      <c r="FE245" s="94"/>
      <c r="FF245" s="94"/>
      <c r="FG245" s="94"/>
      <c r="FH245" s="94"/>
      <c r="FI245" s="94"/>
      <c r="FJ245" s="94"/>
      <c r="FK245" s="94"/>
      <c r="FL245" s="94"/>
      <c r="FM245" s="94"/>
      <c r="FN245" s="94"/>
      <c r="FO245" s="94"/>
      <c r="FP245" s="94"/>
      <c r="FQ245" s="114"/>
      <c r="FR245" s="114"/>
      <c r="FS245" s="114"/>
      <c r="FT245" s="114"/>
      <c r="FU245" s="114"/>
      <c r="FV245" s="114"/>
      <c r="FW245" s="114"/>
      <c r="FX245" s="114"/>
    </row>
    <row r="246" spans="24:180" x14ac:dyDescent="0.3">
      <c r="X246" s="117"/>
      <c r="Y246" s="117"/>
      <c r="Z246" s="39"/>
      <c r="AA246" s="39"/>
      <c r="AB246" s="39"/>
      <c r="AC246" s="98"/>
      <c r="AD246" s="41"/>
      <c r="AE246" s="41"/>
      <c r="AF246" s="40"/>
      <c r="AG246" s="39"/>
      <c r="AH246" s="39"/>
      <c r="AI246" s="98"/>
      <c r="AJ246" s="41"/>
      <c r="AK246" s="41"/>
      <c r="AL246" s="41"/>
      <c r="AM246" s="39"/>
      <c r="AN246" s="39"/>
      <c r="AO246" s="39"/>
      <c r="AP246" s="41"/>
      <c r="AQ246" s="41"/>
      <c r="AR246" s="4"/>
      <c r="AS246" s="10"/>
      <c r="AT246" s="13"/>
      <c r="AU246" s="17"/>
      <c r="AV246" s="11"/>
      <c r="AW246" s="10"/>
      <c r="AX246" s="10"/>
      <c r="AY246" s="10"/>
      <c r="AZ246" s="10"/>
      <c r="BA246" s="10"/>
      <c r="BB246" s="10"/>
      <c r="BC246" s="10"/>
      <c r="BD246" s="10"/>
      <c r="BE246" s="10"/>
      <c r="BF246" s="10"/>
      <c r="BG246" s="10"/>
      <c r="BH246" s="10"/>
      <c r="BI246" s="120"/>
      <c r="BJ246" s="120"/>
      <c r="BK246" s="120"/>
      <c r="BL246" s="120"/>
      <c r="BM246" s="120"/>
      <c r="BN246" s="120"/>
      <c r="BO246" s="120"/>
      <c r="BP246" s="120"/>
      <c r="BQ246" s="120"/>
      <c r="BR246" s="120"/>
      <c r="BS246" s="120"/>
      <c r="BT246" s="120"/>
      <c r="BU246" s="120"/>
      <c r="BV246" s="120"/>
      <c r="BW246" s="120"/>
      <c r="BX246" s="120"/>
      <c r="BY246" s="120"/>
      <c r="BZ246" s="120"/>
      <c r="CA246" s="120"/>
      <c r="CB246" s="120"/>
      <c r="CC246" s="120"/>
      <c r="CD246" s="120"/>
      <c r="CE246" s="120"/>
      <c r="CF246" s="120"/>
      <c r="CG246" s="120"/>
      <c r="CH246" s="120"/>
      <c r="CI246" s="120"/>
      <c r="CJ246" s="120"/>
      <c r="CK246" s="120"/>
      <c r="CL246" s="120"/>
      <c r="CM246" s="120"/>
      <c r="CN246" s="120"/>
      <c r="CO246" s="94"/>
      <c r="CP246" s="94"/>
      <c r="CQ246" s="94"/>
      <c r="CR246" s="94"/>
      <c r="CS246" s="94"/>
      <c r="CT246" s="94"/>
      <c r="CU246" s="94"/>
      <c r="CV246" s="94"/>
      <c r="CW246" s="94"/>
      <c r="CX246" s="94"/>
      <c r="CY246" s="94"/>
      <c r="CZ246" s="94"/>
      <c r="DA246" s="94"/>
      <c r="DB246" s="94"/>
      <c r="DC246" s="94"/>
      <c r="DD246" s="94"/>
      <c r="DE246" s="11"/>
      <c r="DF246" s="11"/>
      <c r="DG246" s="11"/>
      <c r="DH246" s="11"/>
      <c r="DI246" s="11"/>
      <c r="DJ246" s="11"/>
      <c r="DK246" s="11"/>
      <c r="DL246" s="11"/>
      <c r="DM246" s="94"/>
      <c r="DN246" s="94"/>
      <c r="DO246" s="94"/>
      <c r="DP246" s="94"/>
      <c r="DQ246" s="94"/>
      <c r="DR246" s="94"/>
      <c r="DS246" s="94"/>
      <c r="DT246" s="94"/>
      <c r="DU246" s="94"/>
      <c r="DV246" s="94"/>
      <c r="DW246" s="94"/>
      <c r="DX246" s="94"/>
      <c r="DY246" s="94"/>
      <c r="DZ246" s="94"/>
      <c r="EA246" s="94"/>
      <c r="EB246" s="94"/>
      <c r="EC246" s="94"/>
      <c r="ED246" s="94"/>
      <c r="EE246" s="94"/>
      <c r="EF246" s="94"/>
      <c r="EG246" s="94"/>
      <c r="EH246" s="94"/>
      <c r="EI246" s="94"/>
      <c r="EJ246" s="94"/>
      <c r="EK246" s="94"/>
      <c r="EL246" s="94"/>
      <c r="EM246" s="94"/>
      <c r="EN246" s="94"/>
      <c r="EO246" s="94"/>
      <c r="EP246" s="94"/>
      <c r="EQ246" s="94"/>
      <c r="ER246" s="94"/>
      <c r="ES246" s="94"/>
      <c r="ET246" s="94"/>
      <c r="EU246" s="94"/>
      <c r="EV246" s="94"/>
      <c r="EW246" s="94"/>
      <c r="EX246" s="94"/>
      <c r="EY246" s="94"/>
      <c r="EZ246" s="94"/>
      <c r="FA246" s="94"/>
      <c r="FB246" s="94"/>
      <c r="FC246" s="94"/>
      <c r="FD246" s="94"/>
      <c r="FE246" s="94"/>
      <c r="FF246" s="94"/>
      <c r="FG246" s="94"/>
      <c r="FH246" s="94"/>
      <c r="FI246" s="94"/>
      <c r="FJ246" s="94"/>
      <c r="FK246" s="94"/>
      <c r="FL246" s="94"/>
      <c r="FM246" s="94"/>
      <c r="FN246" s="94"/>
      <c r="FO246" s="94"/>
      <c r="FP246" s="94"/>
      <c r="FQ246" s="114"/>
      <c r="FR246" s="114"/>
      <c r="FS246" s="114"/>
      <c r="FT246" s="114"/>
      <c r="FU246" s="114"/>
      <c r="FV246" s="114"/>
      <c r="FW246" s="114"/>
      <c r="FX246" s="114"/>
    </row>
    <row r="247" spans="24:180" x14ac:dyDescent="0.3">
      <c r="X247" s="117"/>
      <c r="Y247" s="117"/>
      <c r="Z247" s="39"/>
      <c r="AA247" s="39"/>
      <c r="AB247" s="39"/>
      <c r="AC247" s="98"/>
      <c r="AD247" s="41"/>
      <c r="AE247" s="41"/>
      <c r="AF247" s="40"/>
      <c r="AG247" s="39"/>
      <c r="AH247" s="39"/>
      <c r="AI247" s="98"/>
      <c r="AJ247" s="41"/>
      <c r="AK247" s="41"/>
      <c r="AL247" s="41"/>
      <c r="AM247" s="39"/>
      <c r="AN247" s="39"/>
      <c r="AO247" s="39"/>
      <c r="AP247" s="41"/>
      <c r="AQ247" s="41"/>
      <c r="AR247" s="4"/>
      <c r="AS247" s="10"/>
      <c r="AT247" s="13"/>
      <c r="AU247" s="17"/>
      <c r="AV247" s="11"/>
      <c r="AW247" s="10"/>
      <c r="AX247" s="10"/>
      <c r="AY247" s="10"/>
      <c r="AZ247" s="10"/>
      <c r="BA247" s="10"/>
      <c r="BB247" s="10"/>
      <c r="BC247" s="10"/>
      <c r="BD247" s="10"/>
      <c r="BE247" s="10"/>
      <c r="BF247" s="10"/>
      <c r="BG247" s="10"/>
      <c r="BH247" s="10"/>
      <c r="BI247" s="120"/>
      <c r="BJ247" s="120"/>
      <c r="BK247" s="120"/>
      <c r="BL247" s="120"/>
      <c r="BM247" s="120"/>
      <c r="BN247" s="120"/>
      <c r="BO247" s="120"/>
      <c r="BP247" s="120"/>
      <c r="BQ247" s="120"/>
      <c r="BR247" s="120"/>
      <c r="BS247" s="120"/>
      <c r="BT247" s="120"/>
      <c r="BU247" s="120"/>
      <c r="BV247" s="120"/>
      <c r="BW247" s="120"/>
      <c r="BX247" s="120"/>
      <c r="BY247" s="120"/>
      <c r="BZ247" s="120"/>
      <c r="CA247" s="120"/>
      <c r="CB247" s="120"/>
      <c r="CC247" s="120"/>
      <c r="CD247" s="120"/>
      <c r="CE247" s="120"/>
      <c r="CF247" s="120"/>
      <c r="CG247" s="120"/>
      <c r="CH247" s="120"/>
      <c r="CI247" s="120"/>
      <c r="CJ247" s="120"/>
      <c r="CK247" s="120"/>
      <c r="CL247" s="120"/>
      <c r="CM247" s="120"/>
      <c r="CN247" s="120"/>
      <c r="CO247" s="94"/>
      <c r="CP247" s="94"/>
      <c r="CQ247" s="94"/>
      <c r="CR247" s="94"/>
      <c r="CS247" s="94"/>
      <c r="CT247" s="94"/>
      <c r="CU247" s="94"/>
      <c r="CV247" s="94"/>
      <c r="CW247" s="94"/>
      <c r="CX247" s="94"/>
      <c r="CY247" s="94"/>
      <c r="CZ247" s="94"/>
      <c r="DA247" s="94"/>
      <c r="DB247" s="94"/>
      <c r="DC247" s="94"/>
      <c r="DD247" s="94"/>
      <c r="DE247" s="11"/>
      <c r="DF247" s="11"/>
      <c r="DG247" s="11"/>
      <c r="DH247" s="11"/>
      <c r="DI247" s="11"/>
      <c r="DJ247" s="11"/>
      <c r="DK247" s="11"/>
      <c r="DL247" s="11"/>
      <c r="DM247" s="94"/>
      <c r="DN247" s="94"/>
      <c r="DO247" s="94"/>
      <c r="DP247" s="94"/>
      <c r="DQ247" s="94"/>
      <c r="DR247" s="94"/>
      <c r="DS247" s="94"/>
      <c r="DT247" s="94"/>
      <c r="DU247" s="94"/>
      <c r="DV247" s="94"/>
      <c r="DW247" s="94"/>
      <c r="DX247" s="94"/>
      <c r="DY247" s="94"/>
      <c r="DZ247" s="94"/>
      <c r="EA247" s="94"/>
      <c r="EB247" s="94"/>
      <c r="EC247" s="94"/>
      <c r="ED247" s="94"/>
      <c r="EE247" s="94"/>
      <c r="EF247" s="94"/>
      <c r="EG247" s="94"/>
      <c r="EH247" s="94"/>
      <c r="EI247" s="94"/>
      <c r="EJ247" s="94"/>
      <c r="EK247" s="94"/>
      <c r="EL247" s="94"/>
      <c r="EM247" s="94"/>
      <c r="EN247" s="94"/>
      <c r="EO247" s="94"/>
      <c r="EP247" s="94"/>
      <c r="EQ247" s="94"/>
      <c r="ER247" s="94"/>
      <c r="ES247" s="94"/>
      <c r="ET247" s="94"/>
      <c r="EU247" s="94"/>
      <c r="EV247" s="94"/>
      <c r="EW247" s="94"/>
      <c r="EX247" s="94"/>
      <c r="EY247" s="94"/>
      <c r="EZ247" s="94"/>
      <c r="FA247" s="94"/>
      <c r="FB247" s="94"/>
      <c r="FC247" s="94"/>
      <c r="FD247" s="94"/>
      <c r="FE247" s="94"/>
      <c r="FF247" s="94"/>
      <c r="FG247" s="94"/>
      <c r="FH247" s="94"/>
      <c r="FI247" s="94"/>
      <c r="FJ247" s="94"/>
      <c r="FK247" s="94"/>
      <c r="FL247" s="94"/>
      <c r="FM247" s="94"/>
      <c r="FN247" s="94"/>
      <c r="FO247" s="94"/>
      <c r="FP247" s="94"/>
      <c r="FQ247" s="114"/>
      <c r="FR247" s="114"/>
      <c r="FS247" s="114"/>
      <c r="FT247" s="114"/>
      <c r="FU247" s="114"/>
      <c r="FV247" s="114"/>
      <c r="FW247" s="114"/>
      <c r="FX247" s="114"/>
    </row>
    <row r="248" spans="24:180" x14ac:dyDescent="0.3">
      <c r="X248" s="117"/>
      <c r="Y248" s="117"/>
      <c r="Z248" s="39"/>
      <c r="AA248" s="39"/>
      <c r="AB248" s="39"/>
      <c r="AC248" s="98"/>
      <c r="AD248" s="41"/>
      <c r="AE248" s="41"/>
      <c r="AF248" s="40"/>
      <c r="AG248" s="39"/>
      <c r="AH248" s="39"/>
      <c r="AI248" s="98"/>
      <c r="AJ248" s="41"/>
      <c r="AK248" s="41"/>
      <c r="AL248" s="41"/>
      <c r="AM248" s="39"/>
      <c r="AN248" s="39"/>
      <c r="AO248" s="39"/>
      <c r="AP248" s="41"/>
      <c r="AQ248" s="41"/>
      <c r="AR248" s="4"/>
      <c r="AS248" s="10"/>
      <c r="AT248" s="13"/>
      <c r="AU248" s="17"/>
      <c r="AV248" s="11"/>
      <c r="AW248" s="10"/>
      <c r="AX248" s="10"/>
      <c r="AY248" s="10"/>
      <c r="AZ248" s="10"/>
      <c r="BA248" s="10"/>
      <c r="BB248" s="10"/>
      <c r="BC248" s="10"/>
      <c r="BD248" s="10"/>
      <c r="BE248" s="10"/>
      <c r="BF248" s="10"/>
      <c r="BG248" s="10"/>
      <c r="BH248" s="10"/>
      <c r="BI248" s="120"/>
      <c r="BJ248" s="120"/>
      <c r="BK248" s="120"/>
      <c r="BL248" s="120"/>
      <c r="BM248" s="120"/>
      <c r="BN248" s="120"/>
      <c r="BO248" s="120"/>
      <c r="BP248" s="120"/>
      <c r="BQ248" s="120"/>
      <c r="BR248" s="120"/>
      <c r="BS248" s="120"/>
      <c r="BT248" s="120"/>
      <c r="BU248" s="120"/>
      <c r="BV248" s="120"/>
      <c r="BW248" s="120"/>
      <c r="BX248" s="120"/>
      <c r="BY248" s="120"/>
      <c r="BZ248" s="120"/>
      <c r="CA248" s="120"/>
      <c r="CB248" s="120"/>
      <c r="CC248" s="120"/>
      <c r="CD248" s="120"/>
      <c r="CE248" s="120"/>
      <c r="CF248" s="120"/>
      <c r="CG248" s="120"/>
      <c r="CH248" s="120"/>
      <c r="CI248" s="120"/>
      <c r="CJ248" s="120"/>
      <c r="CK248" s="120"/>
      <c r="CL248" s="120"/>
      <c r="CM248" s="120"/>
      <c r="CN248" s="120"/>
      <c r="CO248" s="94"/>
      <c r="CP248" s="94"/>
      <c r="CQ248" s="94"/>
      <c r="CR248" s="94"/>
      <c r="CS248" s="94"/>
      <c r="CT248" s="94"/>
      <c r="CU248" s="94"/>
      <c r="CV248" s="94"/>
      <c r="CW248" s="94"/>
      <c r="CX248" s="94"/>
      <c r="CY248" s="94"/>
      <c r="CZ248" s="94"/>
      <c r="DA248" s="94"/>
      <c r="DB248" s="94"/>
      <c r="DC248" s="94"/>
      <c r="DD248" s="94"/>
      <c r="DE248" s="11"/>
      <c r="DF248" s="11"/>
      <c r="DG248" s="11"/>
      <c r="DH248" s="11"/>
      <c r="DI248" s="11"/>
      <c r="DJ248" s="11"/>
      <c r="DK248" s="11"/>
      <c r="DL248" s="11"/>
      <c r="DM248" s="94"/>
      <c r="DN248" s="94"/>
      <c r="DO248" s="94"/>
      <c r="DP248" s="94"/>
      <c r="DQ248" s="94"/>
      <c r="DR248" s="94"/>
      <c r="DS248" s="94"/>
      <c r="DT248" s="94"/>
      <c r="DU248" s="94"/>
      <c r="DV248" s="94"/>
      <c r="DW248" s="94"/>
      <c r="DX248" s="94"/>
      <c r="DY248" s="94"/>
      <c r="DZ248" s="94"/>
      <c r="EA248" s="94"/>
      <c r="EB248" s="94"/>
      <c r="EC248" s="94"/>
      <c r="ED248" s="94"/>
      <c r="EE248" s="94"/>
      <c r="EF248" s="94"/>
      <c r="EG248" s="94"/>
      <c r="EH248" s="94"/>
      <c r="EI248" s="94"/>
      <c r="EJ248" s="94"/>
      <c r="EK248" s="94"/>
      <c r="EL248" s="94"/>
      <c r="EM248" s="94"/>
      <c r="EN248" s="94"/>
      <c r="EO248" s="94"/>
      <c r="EP248" s="94"/>
      <c r="EQ248" s="94"/>
      <c r="ER248" s="94"/>
      <c r="ES248" s="94"/>
      <c r="ET248" s="94"/>
      <c r="EU248" s="94"/>
      <c r="EV248" s="94"/>
      <c r="EW248" s="94"/>
      <c r="EX248" s="94"/>
      <c r="EY248" s="94"/>
      <c r="EZ248" s="94"/>
      <c r="FA248" s="94"/>
      <c r="FB248" s="94"/>
      <c r="FC248" s="94"/>
      <c r="FD248" s="94"/>
      <c r="FE248" s="94"/>
      <c r="FF248" s="94"/>
      <c r="FG248" s="94"/>
      <c r="FH248" s="94"/>
      <c r="FI248" s="94"/>
      <c r="FJ248" s="94"/>
      <c r="FK248" s="94"/>
      <c r="FL248" s="94"/>
      <c r="FM248" s="94"/>
      <c r="FN248" s="94"/>
      <c r="FO248" s="94"/>
      <c r="FP248" s="94"/>
      <c r="FQ248" s="114"/>
      <c r="FR248" s="114"/>
      <c r="FS248" s="114"/>
      <c r="FT248" s="114"/>
      <c r="FU248" s="114"/>
      <c r="FV248" s="114"/>
      <c r="FW248" s="114"/>
      <c r="FX248" s="114"/>
    </row>
    <row r="249" spans="24:180" x14ac:dyDescent="0.3">
      <c r="X249" s="117"/>
      <c r="Y249" s="117"/>
      <c r="Z249" s="39"/>
      <c r="AA249" s="39"/>
      <c r="AB249" s="39"/>
      <c r="AC249" s="98"/>
      <c r="AD249" s="41"/>
      <c r="AE249" s="41"/>
      <c r="AF249" s="40"/>
      <c r="AG249" s="39"/>
      <c r="AH249" s="39"/>
      <c r="AI249" s="98"/>
      <c r="AJ249" s="41"/>
      <c r="AK249" s="41"/>
      <c r="AL249" s="41"/>
      <c r="AM249" s="39"/>
      <c r="AN249" s="39"/>
      <c r="AO249" s="39"/>
      <c r="AP249" s="41"/>
      <c r="AQ249" s="41"/>
      <c r="AR249" s="4"/>
      <c r="AS249" s="10"/>
      <c r="AT249" s="13"/>
      <c r="AU249" s="17"/>
      <c r="AV249" s="11"/>
      <c r="AW249" s="10"/>
      <c r="AX249" s="10"/>
      <c r="AY249" s="10"/>
      <c r="AZ249" s="10"/>
      <c r="BA249" s="10"/>
      <c r="BB249" s="10"/>
      <c r="BC249" s="10"/>
      <c r="BD249" s="10"/>
      <c r="BE249" s="10"/>
      <c r="BF249" s="10"/>
      <c r="BG249" s="10"/>
      <c r="BH249" s="10"/>
      <c r="BI249" s="120"/>
      <c r="BJ249" s="120"/>
      <c r="BK249" s="120"/>
      <c r="BL249" s="120"/>
      <c r="BM249" s="120"/>
      <c r="BN249" s="120"/>
      <c r="BO249" s="120"/>
      <c r="BP249" s="120"/>
      <c r="BQ249" s="120"/>
      <c r="BR249" s="120"/>
      <c r="BS249" s="120"/>
      <c r="BT249" s="120"/>
      <c r="BU249" s="120"/>
      <c r="BV249" s="120"/>
      <c r="BW249" s="120"/>
      <c r="BX249" s="120"/>
      <c r="BY249" s="120"/>
      <c r="BZ249" s="120"/>
      <c r="CA249" s="120"/>
      <c r="CB249" s="120"/>
      <c r="CC249" s="120"/>
      <c r="CD249" s="120"/>
      <c r="CE249" s="120"/>
      <c r="CF249" s="120"/>
      <c r="CG249" s="120"/>
      <c r="CH249" s="120"/>
      <c r="CI249" s="120"/>
      <c r="CJ249" s="120"/>
      <c r="CK249" s="120"/>
      <c r="CL249" s="120"/>
      <c r="CM249" s="120"/>
      <c r="CN249" s="120"/>
      <c r="CO249" s="94"/>
      <c r="CP249" s="94"/>
      <c r="CQ249" s="94"/>
      <c r="CR249" s="94"/>
      <c r="CS249" s="94"/>
      <c r="CT249" s="94"/>
      <c r="CU249" s="94"/>
      <c r="CV249" s="94"/>
      <c r="CW249" s="94"/>
      <c r="CX249" s="94"/>
      <c r="CY249" s="94"/>
      <c r="CZ249" s="94"/>
      <c r="DA249" s="94"/>
      <c r="DB249" s="94"/>
      <c r="DC249" s="94"/>
      <c r="DD249" s="94"/>
      <c r="DE249" s="11"/>
      <c r="DF249" s="11"/>
      <c r="DG249" s="11"/>
      <c r="DH249" s="11"/>
      <c r="DI249" s="11"/>
      <c r="DJ249" s="11"/>
      <c r="DK249" s="11"/>
      <c r="DL249" s="11"/>
      <c r="DM249" s="94"/>
      <c r="DN249" s="94"/>
      <c r="DO249" s="94"/>
      <c r="DP249" s="94"/>
      <c r="DQ249" s="94"/>
      <c r="DR249" s="94"/>
      <c r="DS249" s="94"/>
      <c r="DT249" s="94"/>
      <c r="DU249" s="94"/>
      <c r="DV249" s="94"/>
      <c r="DW249" s="94"/>
      <c r="DX249" s="94"/>
      <c r="DY249" s="94"/>
      <c r="DZ249" s="94"/>
      <c r="EA249" s="94"/>
      <c r="EB249" s="94"/>
      <c r="EC249" s="94"/>
      <c r="ED249" s="94"/>
      <c r="EE249" s="94"/>
      <c r="EF249" s="94"/>
      <c r="EG249" s="94"/>
      <c r="EH249" s="94"/>
      <c r="EI249" s="94"/>
      <c r="EJ249" s="94"/>
      <c r="EK249" s="94"/>
      <c r="EL249" s="94"/>
      <c r="EM249" s="94"/>
      <c r="EN249" s="94"/>
      <c r="EO249" s="94"/>
      <c r="EP249" s="94"/>
      <c r="EQ249" s="94"/>
      <c r="ER249" s="94"/>
      <c r="ES249" s="94"/>
      <c r="ET249" s="94"/>
      <c r="EU249" s="94"/>
      <c r="EV249" s="94"/>
      <c r="EW249" s="94"/>
      <c r="EX249" s="94"/>
      <c r="EY249" s="94"/>
      <c r="EZ249" s="94"/>
      <c r="FA249" s="94"/>
      <c r="FB249" s="94"/>
      <c r="FC249" s="94"/>
      <c r="FD249" s="94"/>
      <c r="FE249" s="94"/>
      <c r="FF249" s="94"/>
      <c r="FG249" s="94"/>
      <c r="FH249" s="94"/>
      <c r="FI249" s="94"/>
      <c r="FJ249" s="94"/>
      <c r="FK249" s="94"/>
      <c r="FL249" s="94"/>
      <c r="FM249" s="94"/>
      <c r="FN249" s="94"/>
      <c r="FO249" s="94"/>
      <c r="FP249" s="94"/>
      <c r="FQ249" s="114"/>
      <c r="FR249" s="114"/>
      <c r="FS249" s="114"/>
      <c r="FT249" s="114"/>
      <c r="FU249" s="114"/>
      <c r="FV249" s="114"/>
      <c r="FW249" s="114"/>
      <c r="FX249" s="114"/>
    </row>
    <row r="250" spans="24:180" x14ac:dyDescent="0.3">
      <c r="X250" s="117"/>
      <c r="Y250" s="117"/>
      <c r="Z250" s="39"/>
      <c r="AA250" s="39"/>
      <c r="AB250" s="39"/>
      <c r="AC250" s="98"/>
      <c r="AD250" s="41"/>
      <c r="AE250" s="41"/>
      <c r="AF250" s="40"/>
      <c r="AG250" s="39"/>
      <c r="AH250" s="39"/>
      <c r="AI250" s="98"/>
      <c r="AJ250" s="41"/>
      <c r="AK250" s="41"/>
      <c r="AL250" s="41"/>
      <c r="AM250" s="39"/>
      <c r="AN250" s="39"/>
      <c r="AO250" s="39"/>
      <c r="AP250" s="41"/>
      <c r="AQ250" s="41"/>
      <c r="AR250" s="4"/>
      <c r="AS250" s="10"/>
      <c r="AT250" s="13"/>
      <c r="AU250" s="17"/>
      <c r="AV250" s="11"/>
      <c r="AW250" s="10"/>
      <c r="AX250" s="10"/>
      <c r="AY250" s="10"/>
      <c r="AZ250" s="10"/>
      <c r="BA250" s="10"/>
      <c r="BB250" s="10"/>
      <c r="BC250" s="10"/>
      <c r="BD250" s="10"/>
      <c r="BE250" s="10"/>
      <c r="BF250" s="10"/>
      <c r="BG250" s="10"/>
      <c r="BH250" s="10"/>
      <c r="BI250" s="120"/>
      <c r="BJ250" s="120"/>
      <c r="BK250" s="120"/>
      <c r="BL250" s="120"/>
      <c r="BM250" s="120"/>
      <c r="BN250" s="120"/>
      <c r="BO250" s="120"/>
      <c r="BP250" s="120"/>
      <c r="BQ250" s="120"/>
      <c r="BR250" s="120"/>
      <c r="BS250" s="120"/>
      <c r="BT250" s="120"/>
      <c r="BU250" s="120"/>
      <c r="BV250" s="120"/>
      <c r="BW250" s="120"/>
      <c r="BX250" s="120"/>
      <c r="BY250" s="120"/>
      <c r="BZ250" s="120"/>
      <c r="CA250" s="120"/>
      <c r="CB250" s="120"/>
      <c r="CC250" s="120"/>
      <c r="CD250" s="120"/>
      <c r="CE250" s="120"/>
      <c r="CF250" s="120"/>
      <c r="CG250" s="120"/>
      <c r="CH250" s="120"/>
      <c r="CI250" s="120"/>
      <c r="CJ250" s="120"/>
      <c r="CK250" s="120"/>
      <c r="CL250" s="120"/>
      <c r="CM250" s="120"/>
      <c r="CN250" s="120"/>
      <c r="CO250" s="94"/>
      <c r="CP250" s="94"/>
      <c r="CQ250" s="94"/>
      <c r="CR250" s="94"/>
      <c r="CS250" s="94"/>
      <c r="CT250" s="94"/>
      <c r="CU250" s="94"/>
      <c r="CV250" s="94"/>
      <c r="CW250" s="94"/>
      <c r="CX250" s="94"/>
      <c r="CY250" s="94"/>
      <c r="CZ250" s="94"/>
      <c r="DA250" s="94"/>
      <c r="DB250" s="94"/>
      <c r="DC250" s="94"/>
      <c r="DD250" s="94"/>
      <c r="DE250" s="11"/>
      <c r="DF250" s="11"/>
      <c r="DG250" s="11"/>
      <c r="DH250" s="11"/>
      <c r="DI250" s="11"/>
      <c r="DJ250" s="11"/>
      <c r="DK250" s="11"/>
      <c r="DL250" s="11"/>
      <c r="DM250" s="94"/>
      <c r="DN250" s="94"/>
      <c r="DO250" s="94"/>
      <c r="DP250" s="94"/>
      <c r="DQ250" s="94"/>
      <c r="DR250" s="94"/>
      <c r="DS250" s="94"/>
      <c r="DT250" s="94"/>
      <c r="DU250" s="94"/>
      <c r="DV250" s="94"/>
      <c r="DW250" s="94"/>
      <c r="DX250" s="94"/>
      <c r="DY250" s="94"/>
      <c r="DZ250" s="94"/>
      <c r="EA250" s="94"/>
      <c r="EB250" s="94"/>
      <c r="EC250" s="94"/>
      <c r="ED250" s="94"/>
      <c r="EE250" s="94"/>
      <c r="EF250" s="94"/>
      <c r="EG250" s="94"/>
      <c r="EH250" s="94"/>
      <c r="EI250" s="94"/>
      <c r="EJ250" s="94"/>
      <c r="EK250" s="94"/>
      <c r="EL250" s="94"/>
      <c r="EM250" s="94"/>
      <c r="EN250" s="94"/>
      <c r="EO250" s="94"/>
      <c r="EP250" s="94"/>
      <c r="EQ250" s="94"/>
      <c r="ER250" s="94"/>
      <c r="ES250" s="94"/>
      <c r="ET250" s="94"/>
      <c r="EU250" s="94"/>
      <c r="EV250" s="94"/>
      <c r="EW250" s="94"/>
      <c r="EX250" s="94"/>
      <c r="EY250" s="94"/>
      <c r="EZ250" s="94"/>
      <c r="FA250" s="94"/>
      <c r="FB250" s="94"/>
      <c r="FC250" s="94"/>
      <c r="FD250" s="94"/>
      <c r="FE250" s="94"/>
      <c r="FF250" s="94"/>
      <c r="FG250" s="94"/>
      <c r="FH250" s="94"/>
      <c r="FI250" s="94"/>
      <c r="FJ250" s="94"/>
      <c r="FK250" s="94"/>
      <c r="FL250" s="94"/>
      <c r="FM250" s="94"/>
      <c r="FN250" s="94"/>
      <c r="FO250" s="94"/>
      <c r="FP250" s="94"/>
      <c r="FQ250" s="114"/>
      <c r="FR250" s="114"/>
      <c r="FS250" s="114"/>
      <c r="FT250" s="114"/>
      <c r="FU250" s="114"/>
      <c r="FV250" s="114"/>
      <c r="FW250" s="114"/>
      <c r="FX250" s="114"/>
    </row>
    <row r="251" spans="24:180" x14ac:dyDescent="0.3">
      <c r="X251" s="117"/>
      <c r="Y251" s="117"/>
      <c r="Z251" s="39"/>
      <c r="AA251" s="39"/>
      <c r="AB251" s="39"/>
      <c r="AC251" s="98"/>
      <c r="AD251" s="41"/>
      <c r="AE251" s="41"/>
      <c r="AF251" s="40"/>
      <c r="AG251" s="39"/>
      <c r="AH251" s="39"/>
      <c r="AI251" s="98"/>
      <c r="AJ251" s="41"/>
      <c r="AK251" s="41"/>
      <c r="AL251" s="41"/>
      <c r="AM251" s="39"/>
      <c r="AN251" s="39"/>
      <c r="AO251" s="39"/>
      <c r="AP251" s="41"/>
      <c r="AQ251" s="41"/>
      <c r="AR251" s="4"/>
      <c r="AS251" s="10"/>
      <c r="AT251" s="13"/>
      <c r="AU251" s="17"/>
      <c r="AV251" s="11"/>
      <c r="AW251" s="10"/>
      <c r="AX251" s="10"/>
      <c r="AY251" s="10"/>
      <c r="AZ251" s="10"/>
      <c r="BA251" s="10"/>
      <c r="BB251" s="10"/>
      <c r="BC251" s="10"/>
      <c r="BD251" s="10"/>
      <c r="BE251" s="10"/>
      <c r="BF251" s="10"/>
      <c r="BG251" s="10"/>
      <c r="BH251" s="10"/>
      <c r="BI251" s="120"/>
      <c r="BJ251" s="120"/>
      <c r="BK251" s="120"/>
      <c r="BL251" s="120"/>
      <c r="BM251" s="120"/>
      <c r="BN251" s="120"/>
      <c r="BO251" s="120"/>
      <c r="BP251" s="120"/>
      <c r="BQ251" s="120"/>
      <c r="BR251" s="120"/>
      <c r="BS251" s="120"/>
      <c r="BT251" s="120"/>
      <c r="BU251" s="120"/>
      <c r="BV251" s="120"/>
      <c r="BW251" s="120"/>
      <c r="BX251" s="120"/>
      <c r="BY251" s="120"/>
      <c r="BZ251" s="120"/>
      <c r="CA251" s="120"/>
      <c r="CB251" s="120"/>
      <c r="CC251" s="120"/>
      <c r="CD251" s="120"/>
      <c r="CE251" s="120"/>
      <c r="CF251" s="120"/>
      <c r="CG251" s="120"/>
      <c r="CH251" s="120"/>
      <c r="CI251" s="120"/>
      <c r="CJ251" s="120"/>
      <c r="CK251" s="120"/>
      <c r="CL251" s="120"/>
      <c r="CM251" s="120"/>
      <c r="CN251" s="120"/>
      <c r="CO251" s="94"/>
      <c r="CP251" s="94"/>
      <c r="CQ251" s="94"/>
      <c r="CR251" s="94"/>
      <c r="CS251" s="94"/>
      <c r="CT251" s="94"/>
      <c r="CU251" s="94"/>
      <c r="CV251" s="94"/>
      <c r="CW251" s="94"/>
      <c r="CX251" s="94"/>
      <c r="CY251" s="94"/>
      <c r="CZ251" s="94"/>
      <c r="DA251" s="94"/>
      <c r="DB251" s="94"/>
      <c r="DC251" s="94"/>
      <c r="DD251" s="94"/>
      <c r="DE251" s="11"/>
      <c r="DF251" s="11"/>
      <c r="DG251" s="11"/>
      <c r="DH251" s="11"/>
      <c r="DI251" s="11"/>
      <c r="DJ251" s="11"/>
      <c r="DK251" s="11"/>
      <c r="DL251" s="11"/>
      <c r="DM251" s="94"/>
      <c r="DN251" s="94"/>
      <c r="DO251" s="94"/>
      <c r="DP251" s="94"/>
      <c r="DQ251" s="94"/>
      <c r="DR251" s="94"/>
      <c r="DS251" s="94"/>
      <c r="DT251" s="94"/>
      <c r="DU251" s="94"/>
      <c r="DV251" s="94"/>
      <c r="DW251" s="94"/>
      <c r="DX251" s="94"/>
      <c r="DY251" s="94"/>
      <c r="DZ251" s="94"/>
      <c r="EA251" s="94"/>
      <c r="EB251" s="94"/>
      <c r="EC251" s="94"/>
      <c r="ED251" s="94"/>
      <c r="EE251" s="94"/>
      <c r="EF251" s="94"/>
      <c r="EG251" s="94"/>
      <c r="EH251" s="94"/>
      <c r="EI251" s="94"/>
      <c r="EJ251" s="94"/>
      <c r="EK251" s="94"/>
      <c r="EL251" s="94"/>
      <c r="EM251" s="94"/>
      <c r="EN251" s="94"/>
      <c r="EO251" s="94"/>
      <c r="EP251" s="94"/>
      <c r="EQ251" s="94"/>
      <c r="ER251" s="94"/>
      <c r="ES251" s="94"/>
      <c r="ET251" s="94"/>
      <c r="EU251" s="94"/>
      <c r="EV251" s="94"/>
      <c r="EW251" s="94"/>
      <c r="EX251" s="94"/>
      <c r="EY251" s="94"/>
      <c r="EZ251" s="94"/>
      <c r="FA251" s="94"/>
      <c r="FB251" s="94"/>
      <c r="FC251" s="94"/>
      <c r="FD251" s="94"/>
      <c r="FE251" s="94"/>
      <c r="FF251" s="94"/>
      <c r="FG251" s="94"/>
      <c r="FH251" s="94"/>
      <c r="FI251" s="94"/>
      <c r="FJ251" s="94"/>
      <c r="FK251" s="94"/>
      <c r="FL251" s="94"/>
      <c r="FM251" s="94"/>
      <c r="FN251" s="94"/>
      <c r="FO251" s="94"/>
      <c r="FP251" s="94"/>
      <c r="FQ251" s="114"/>
      <c r="FR251" s="114"/>
      <c r="FS251" s="114"/>
      <c r="FT251" s="114"/>
      <c r="FU251" s="114"/>
      <c r="FV251" s="114"/>
      <c r="FW251" s="114"/>
      <c r="FX251" s="114"/>
    </row>
    <row r="252" spans="24:180" x14ac:dyDescent="0.3">
      <c r="X252" s="117"/>
      <c r="Y252" s="117"/>
      <c r="Z252" s="39"/>
      <c r="AA252" s="39"/>
      <c r="AB252" s="39"/>
      <c r="AC252" s="98"/>
      <c r="AD252" s="41"/>
      <c r="AE252" s="41"/>
      <c r="AF252" s="40"/>
      <c r="AG252" s="39"/>
      <c r="AH252" s="39"/>
      <c r="AI252" s="98"/>
      <c r="AJ252" s="41"/>
      <c r="AK252" s="41"/>
      <c r="AL252" s="41"/>
      <c r="AM252" s="39"/>
      <c r="AN252" s="39"/>
      <c r="AO252" s="39"/>
      <c r="AP252" s="41"/>
      <c r="AQ252" s="41"/>
      <c r="AR252" s="4"/>
      <c r="AS252" s="10"/>
      <c r="AT252" s="13"/>
      <c r="AU252" s="17"/>
      <c r="AV252" s="11"/>
      <c r="AW252" s="10"/>
      <c r="AX252" s="10"/>
      <c r="AY252" s="10"/>
      <c r="AZ252" s="10"/>
      <c r="BA252" s="10"/>
      <c r="BB252" s="10"/>
      <c r="BC252" s="10"/>
      <c r="BD252" s="10"/>
      <c r="BE252" s="10"/>
      <c r="BF252" s="10"/>
      <c r="BG252" s="10"/>
      <c r="BH252" s="10"/>
      <c r="BI252" s="120"/>
      <c r="BJ252" s="120"/>
      <c r="BK252" s="120"/>
      <c r="BL252" s="120"/>
      <c r="BM252" s="120"/>
      <c r="BN252" s="120"/>
      <c r="BO252" s="120"/>
      <c r="BP252" s="120"/>
      <c r="BQ252" s="120"/>
      <c r="BR252" s="120"/>
      <c r="BS252" s="120"/>
      <c r="BT252" s="120"/>
      <c r="BU252" s="120"/>
      <c r="BV252" s="120"/>
      <c r="BW252" s="120"/>
      <c r="BX252" s="120"/>
      <c r="BY252" s="120"/>
      <c r="BZ252" s="120"/>
      <c r="CA252" s="120"/>
      <c r="CB252" s="120"/>
      <c r="CC252" s="120"/>
      <c r="CD252" s="120"/>
      <c r="CE252" s="120"/>
      <c r="CF252" s="120"/>
      <c r="CG252" s="120"/>
      <c r="CH252" s="120"/>
      <c r="CI252" s="120"/>
      <c r="CJ252" s="120"/>
      <c r="CK252" s="120"/>
      <c r="CL252" s="120"/>
      <c r="CM252" s="120"/>
      <c r="CN252" s="120"/>
      <c r="CO252" s="94"/>
      <c r="CP252" s="94"/>
      <c r="CQ252" s="94"/>
      <c r="CR252" s="94"/>
      <c r="CS252" s="94"/>
      <c r="CT252" s="94"/>
      <c r="CU252" s="94"/>
      <c r="CV252" s="94"/>
      <c r="CW252" s="94"/>
      <c r="CX252" s="94"/>
      <c r="CY252" s="94"/>
      <c r="CZ252" s="94"/>
      <c r="DA252" s="94"/>
      <c r="DB252" s="94"/>
      <c r="DC252" s="94"/>
      <c r="DD252" s="94"/>
      <c r="DE252" s="11"/>
      <c r="DF252" s="11"/>
      <c r="DG252" s="11"/>
      <c r="DH252" s="11"/>
      <c r="DI252" s="11"/>
      <c r="DJ252" s="11"/>
      <c r="DK252" s="11"/>
      <c r="DL252" s="11"/>
      <c r="DM252" s="94"/>
      <c r="DN252" s="94"/>
      <c r="DO252" s="94"/>
      <c r="DP252" s="94"/>
      <c r="DQ252" s="94"/>
      <c r="DR252" s="94"/>
      <c r="DS252" s="94"/>
      <c r="DT252" s="94"/>
      <c r="DU252" s="94"/>
      <c r="DV252" s="94"/>
      <c r="DW252" s="94"/>
      <c r="DX252" s="94"/>
      <c r="DY252" s="94"/>
      <c r="DZ252" s="94"/>
      <c r="EA252" s="94"/>
      <c r="EB252" s="94"/>
      <c r="EC252" s="94"/>
      <c r="ED252" s="94"/>
      <c r="EE252" s="94"/>
      <c r="EF252" s="94"/>
      <c r="EG252" s="94"/>
      <c r="EH252" s="94"/>
      <c r="EI252" s="94"/>
      <c r="EJ252" s="94"/>
      <c r="EK252" s="94"/>
      <c r="EL252" s="94"/>
      <c r="EM252" s="94"/>
      <c r="EN252" s="94"/>
      <c r="EO252" s="94"/>
      <c r="EP252" s="94"/>
      <c r="EQ252" s="94"/>
      <c r="ER252" s="94"/>
      <c r="ES252" s="94"/>
      <c r="ET252" s="94"/>
      <c r="EU252" s="94"/>
      <c r="EV252" s="94"/>
      <c r="EW252" s="94"/>
      <c r="EX252" s="94"/>
      <c r="EY252" s="94"/>
      <c r="EZ252" s="94"/>
      <c r="FA252" s="94"/>
      <c r="FB252" s="94"/>
      <c r="FC252" s="94"/>
      <c r="FD252" s="94"/>
      <c r="FE252" s="94"/>
      <c r="FF252" s="94"/>
      <c r="FG252" s="94"/>
      <c r="FH252" s="94"/>
      <c r="FI252" s="94"/>
      <c r="FJ252" s="94"/>
      <c r="FK252" s="94"/>
      <c r="FL252" s="94"/>
      <c r="FM252" s="94"/>
      <c r="FN252" s="94"/>
      <c r="FO252" s="94"/>
      <c r="FP252" s="94"/>
      <c r="FQ252" s="114"/>
      <c r="FR252" s="114"/>
      <c r="FS252" s="114"/>
      <c r="FT252" s="114"/>
      <c r="FU252" s="114"/>
      <c r="FV252" s="114"/>
      <c r="FW252" s="114"/>
      <c r="FX252" s="114"/>
    </row>
    <row r="253" spans="24:180" x14ac:dyDescent="0.3">
      <c r="X253" s="117"/>
      <c r="Y253" s="117"/>
      <c r="Z253" s="39"/>
      <c r="AA253" s="39"/>
      <c r="AB253" s="39"/>
      <c r="AC253" s="98"/>
      <c r="AD253" s="41"/>
      <c r="AE253" s="41"/>
      <c r="AF253" s="40"/>
      <c r="AG253" s="39"/>
      <c r="AH253" s="39"/>
      <c r="AI253" s="98"/>
      <c r="AJ253" s="41"/>
      <c r="AK253" s="41"/>
      <c r="AL253" s="41"/>
      <c r="AM253" s="39"/>
      <c r="AN253" s="39"/>
      <c r="AO253" s="39"/>
      <c r="AP253" s="41"/>
      <c r="AQ253" s="41"/>
      <c r="AR253" s="4"/>
      <c r="AS253" s="10"/>
      <c r="AT253" s="13"/>
      <c r="AU253" s="17"/>
      <c r="AV253" s="11"/>
      <c r="AW253" s="10"/>
      <c r="AX253" s="10"/>
      <c r="AY253" s="10"/>
      <c r="AZ253" s="10"/>
      <c r="BA253" s="10"/>
      <c r="BB253" s="10"/>
      <c r="BC253" s="10"/>
      <c r="BD253" s="10"/>
      <c r="BE253" s="10"/>
      <c r="BF253" s="10"/>
      <c r="BG253" s="10"/>
      <c r="BH253" s="10"/>
      <c r="BI253" s="120"/>
      <c r="BJ253" s="120"/>
      <c r="BK253" s="120"/>
      <c r="BL253" s="120"/>
      <c r="BM253" s="120"/>
      <c r="BN253" s="120"/>
      <c r="BO253" s="120"/>
      <c r="BP253" s="120"/>
      <c r="BQ253" s="120"/>
      <c r="BR253" s="120"/>
      <c r="BS253" s="120"/>
      <c r="BT253" s="120"/>
      <c r="BU253" s="120"/>
      <c r="BV253" s="120"/>
      <c r="BW253" s="120"/>
      <c r="BX253" s="120"/>
      <c r="BY253" s="120"/>
      <c r="BZ253" s="120"/>
      <c r="CA253" s="120"/>
      <c r="CB253" s="120"/>
      <c r="CC253" s="120"/>
      <c r="CD253" s="120"/>
      <c r="CE253" s="120"/>
      <c r="CF253" s="120"/>
      <c r="CG253" s="120"/>
      <c r="CH253" s="120"/>
      <c r="CI253" s="120"/>
      <c r="CJ253" s="120"/>
      <c r="CK253" s="120"/>
      <c r="CL253" s="120"/>
      <c r="CM253" s="120"/>
      <c r="CN253" s="120"/>
      <c r="CO253" s="94"/>
      <c r="CP253" s="94"/>
      <c r="CQ253" s="94"/>
      <c r="CR253" s="94"/>
      <c r="CS253" s="94"/>
      <c r="CT253" s="94"/>
      <c r="CU253" s="94"/>
      <c r="CV253" s="94"/>
      <c r="CW253" s="94"/>
      <c r="CX253" s="94"/>
      <c r="CY253" s="94"/>
      <c r="CZ253" s="94"/>
      <c r="DA253" s="94"/>
      <c r="DB253" s="94"/>
      <c r="DC253" s="94"/>
      <c r="DD253" s="94"/>
      <c r="DE253" s="11"/>
      <c r="DF253" s="11"/>
      <c r="DG253" s="11"/>
      <c r="DH253" s="11"/>
      <c r="DI253" s="11"/>
      <c r="DJ253" s="11"/>
      <c r="DK253" s="11"/>
      <c r="DL253" s="11"/>
      <c r="DM253" s="94"/>
      <c r="DN253" s="94"/>
      <c r="DO253" s="94"/>
      <c r="DP253" s="94"/>
      <c r="DQ253" s="94"/>
      <c r="DR253" s="94"/>
      <c r="DS253" s="94"/>
      <c r="DT253" s="94"/>
      <c r="DU253" s="94"/>
      <c r="DV253" s="94"/>
      <c r="DW253" s="94"/>
      <c r="DX253" s="94"/>
      <c r="DY253" s="94"/>
      <c r="DZ253" s="94"/>
      <c r="EA253" s="94"/>
      <c r="EB253" s="94"/>
      <c r="EC253" s="94"/>
      <c r="ED253" s="94"/>
      <c r="EE253" s="94"/>
      <c r="EF253" s="94"/>
      <c r="EG253" s="94"/>
      <c r="EH253" s="94"/>
      <c r="EI253" s="94"/>
      <c r="EJ253" s="94"/>
      <c r="EK253" s="94"/>
      <c r="EL253" s="94"/>
      <c r="EM253" s="94"/>
      <c r="EN253" s="94"/>
      <c r="EO253" s="94"/>
      <c r="EP253" s="94"/>
      <c r="EQ253" s="94"/>
      <c r="ER253" s="94"/>
      <c r="ES253" s="94"/>
      <c r="ET253" s="94"/>
      <c r="EU253" s="94"/>
      <c r="EV253" s="94"/>
      <c r="EW253" s="94"/>
      <c r="EX253" s="94"/>
      <c r="EY253" s="94"/>
      <c r="EZ253" s="94"/>
      <c r="FA253" s="94"/>
      <c r="FB253" s="94"/>
      <c r="FC253" s="94"/>
      <c r="FD253" s="94"/>
      <c r="FE253" s="94"/>
      <c r="FF253" s="94"/>
      <c r="FG253" s="94"/>
      <c r="FH253" s="94"/>
      <c r="FI253" s="94"/>
      <c r="FJ253" s="94"/>
      <c r="FK253" s="94"/>
      <c r="FL253" s="94"/>
      <c r="FM253" s="94"/>
      <c r="FN253" s="94"/>
      <c r="FO253" s="94"/>
      <c r="FP253" s="94"/>
      <c r="FQ253" s="114"/>
      <c r="FR253" s="114"/>
      <c r="FS253" s="114"/>
      <c r="FT253" s="114"/>
      <c r="FU253" s="114"/>
      <c r="FV253" s="114"/>
      <c r="FW253" s="114"/>
      <c r="FX253" s="114"/>
    </row>
    <row r="254" spans="24:180" x14ac:dyDescent="0.3">
      <c r="X254" s="117"/>
      <c r="Y254" s="117"/>
      <c r="Z254" s="39"/>
      <c r="AA254" s="39"/>
      <c r="AB254" s="39"/>
      <c r="AC254" s="98"/>
      <c r="AD254" s="41"/>
      <c r="AE254" s="41"/>
      <c r="AF254" s="40"/>
      <c r="AG254" s="39"/>
      <c r="AH254" s="39"/>
      <c r="AI254" s="98"/>
      <c r="AJ254" s="41"/>
      <c r="AK254" s="41"/>
      <c r="AL254" s="41"/>
      <c r="AM254" s="39"/>
      <c r="AN254" s="39"/>
      <c r="AO254" s="39"/>
      <c r="AP254" s="41"/>
      <c r="AQ254" s="41"/>
      <c r="AR254" s="4"/>
      <c r="AS254" s="10"/>
      <c r="AT254" s="13"/>
      <c r="AU254" s="17"/>
      <c r="AV254" s="11"/>
      <c r="AW254" s="10"/>
      <c r="AX254" s="10"/>
      <c r="AY254" s="10"/>
      <c r="AZ254" s="10"/>
      <c r="BA254" s="10"/>
      <c r="BB254" s="10"/>
      <c r="BC254" s="10"/>
      <c r="BD254" s="10"/>
      <c r="BE254" s="10"/>
      <c r="BF254" s="10"/>
      <c r="BG254" s="10"/>
      <c r="BH254" s="10"/>
      <c r="BI254" s="120"/>
      <c r="BJ254" s="120"/>
      <c r="BK254" s="120"/>
      <c r="BL254" s="120"/>
      <c r="BM254" s="120"/>
      <c r="BN254" s="120"/>
      <c r="BO254" s="120"/>
      <c r="BP254" s="120"/>
      <c r="BQ254" s="120"/>
      <c r="BR254" s="120"/>
      <c r="BS254" s="120"/>
      <c r="BT254" s="120"/>
      <c r="BU254" s="120"/>
      <c r="BV254" s="120"/>
      <c r="BW254" s="120"/>
      <c r="BX254" s="120"/>
      <c r="BY254" s="120"/>
      <c r="BZ254" s="120"/>
      <c r="CA254" s="120"/>
      <c r="CB254" s="120"/>
      <c r="CC254" s="120"/>
      <c r="CD254" s="120"/>
      <c r="CE254" s="120"/>
      <c r="CF254" s="120"/>
      <c r="CG254" s="120"/>
      <c r="CH254" s="120"/>
      <c r="CI254" s="120"/>
      <c r="CJ254" s="120"/>
      <c r="CK254" s="120"/>
      <c r="CL254" s="120"/>
      <c r="CM254" s="120"/>
      <c r="CN254" s="120"/>
      <c r="CO254" s="94"/>
      <c r="CP254" s="94"/>
      <c r="CQ254" s="94"/>
      <c r="CR254" s="94"/>
      <c r="CS254" s="94"/>
      <c r="CT254" s="94"/>
      <c r="CU254" s="94"/>
      <c r="CV254" s="94"/>
      <c r="CW254" s="94"/>
      <c r="CX254" s="94"/>
      <c r="CY254" s="94"/>
      <c r="CZ254" s="94"/>
      <c r="DA254" s="94"/>
      <c r="DB254" s="94"/>
      <c r="DC254" s="94"/>
      <c r="DD254" s="94"/>
      <c r="DE254" s="11"/>
      <c r="DF254" s="11"/>
      <c r="DG254" s="11"/>
      <c r="DH254" s="11"/>
      <c r="DI254" s="11"/>
      <c r="DJ254" s="11"/>
      <c r="DK254" s="11"/>
      <c r="DL254" s="11"/>
      <c r="DM254" s="94"/>
      <c r="DN254" s="94"/>
      <c r="DO254" s="94"/>
      <c r="DP254" s="94"/>
      <c r="DQ254" s="94"/>
      <c r="DR254" s="94"/>
      <c r="DS254" s="94"/>
      <c r="DT254" s="94"/>
      <c r="DU254" s="94"/>
      <c r="DV254" s="94"/>
      <c r="DW254" s="94"/>
      <c r="DX254" s="94"/>
      <c r="DY254" s="94"/>
      <c r="DZ254" s="94"/>
      <c r="EA254" s="94"/>
      <c r="EB254" s="94"/>
      <c r="EC254" s="94"/>
      <c r="ED254" s="94"/>
      <c r="EE254" s="94"/>
      <c r="EF254" s="94"/>
      <c r="EG254" s="94"/>
      <c r="EH254" s="94"/>
      <c r="EI254" s="94"/>
      <c r="EJ254" s="94"/>
      <c r="EK254" s="94"/>
      <c r="EL254" s="94"/>
      <c r="EM254" s="94"/>
      <c r="EN254" s="94"/>
      <c r="EO254" s="94"/>
      <c r="EP254" s="94"/>
      <c r="EQ254" s="94"/>
      <c r="ER254" s="94"/>
      <c r="ES254" s="94"/>
      <c r="ET254" s="94"/>
      <c r="EU254" s="94"/>
      <c r="EV254" s="94"/>
      <c r="EW254" s="94"/>
      <c r="EX254" s="94"/>
      <c r="EY254" s="94"/>
      <c r="EZ254" s="94"/>
      <c r="FA254" s="94"/>
      <c r="FB254" s="94"/>
      <c r="FC254" s="94"/>
      <c r="FD254" s="94"/>
      <c r="FE254" s="94"/>
      <c r="FF254" s="94"/>
      <c r="FG254" s="94"/>
      <c r="FH254" s="94"/>
      <c r="FI254" s="94"/>
      <c r="FJ254" s="94"/>
      <c r="FK254" s="94"/>
      <c r="FL254" s="94"/>
      <c r="FM254" s="94"/>
      <c r="FN254" s="94"/>
      <c r="FO254" s="94"/>
      <c r="FP254" s="94"/>
      <c r="FQ254" s="114"/>
      <c r="FR254" s="114"/>
      <c r="FS254" s="114"/>
      <c r="FT254" s="114"/>
      <c r="FU254" s="114"/>
      <c r="FV254" s="114"/>
      <c r="FW254" s="114"/>
      <c r="FX254" s="114"/>
    </row>
    <row r="255" spans="24:180" x14ac:dyDescent="0.3">
      <c r="X255" s="117"/>
      <c r="Y255" s="117"/>
      <c r="Z255" s="39"/>
      <c r="AA255" s="39"/>
      <c r="AB255" s="39"/>
      <c r="AC255" s="98"/>
      <c r="AD255" s="41"/>
      <c r="AE255" s="41"/>
      <c r="AF255" s="40"/>
      <c r="AG255" s="39"/>
      <c r="AH255" s="39"/>
      <c r="AI255" s="98"/>
      <c r="AJ255" s="41"/>
      <c r="AK255" s="41"/>
      <c r="AL255" s="41"/>
      <c r="AM255" s="39"/>
      <c r="AN255" s="39"/>
      <c r="AO255" s="39"/>
      <c r="AP255" s="41"/>
      <c r="AQ255" s="41"/>
      <c r="AR255" s="4"/>
      <c r="AS255" s="10"/>
      <c r="AT255" s="13"/>
      <c r="AU255" s="17"/>
      <c r="AV255" s="11"/>
      <c r="AW255" s="10"/>
      <c r="AX255" s="10"/>
      <c r="AY255" s="10"/>
      <c r="AZ255" s="10"/>
      <c r="BA255" s="10"/>
      <c r="BB255" s="10"/>
      <c r="BC255" s="10"/>
      <c r="BD255" s="10"/>
      <c r="BE255" s="10"/>
      <c r="BF255" s="10"/>
      <c r="BG255" s="10"/>
      <c r="BH255" s="10"/>
      <c r="BI255" s="120"/>
      <c r="BJ255" s="120"/>
      <c r="BK255" s="120"/>
      <c r="BL255" s="120"/>
      <c r="BM255" s="120"/>
      <c r="BN255" s="120"/>
      <c r="BO255" s="120"/>
      <c r="BP255" s="120"/>
      <c r="BQ255" s="120"/>
      <c r="BR255" s="120"/>
      <c r="BS255" s="120"/>
      <c r="BT255" s="120"/>
      <c r="BU255" s="120"/>
      <c r="BV255" s="120"/>
      <c r="BW255" s="120"/>
      <c r="BX255" s="120"/>
      <c r="BY255" s="120"/>
      <c r="BZ255" s="120"/>
      <c r="CA255" s="120"/>
      <c r="CB255" s="120"/>
      <c r="CC255" s="120"/>
      <c r="CD255" s="120"/>
      <c r="CE255" s="120"/>
      <c r="CF255" s="120"/>
      <c r="CG255" s="120"/>
      <c r="CH255" s="120"/>
      <c r="CI255" s="120"/>
      <c r="CJ255" s="120"/>
      <c r="CK255" s="120"/>
      <c r="CL255" s="120"/>
      <c r="CM255" s="120"/>
      <c r="CN255" s="120"/>
      <c r="CO255" s="94"/>
      <c r="CP255" s="94"/>
      <c r="CQ255" s="94"/>
      <c r="CR255" s="94"/>
      <c r="CS255" s="94"/>
      <c r="CT255" s="94"/>
      <c r="CU255" s="94"/>
      <c r="CV255" s="94"/>
      <c r="CW255" s="94"/>
      <c r="CX255" s="94"/>
      <c r="CY255" s="94"/>
      <c r="CZ255" s="94"/>
      <c r="DA255" s="94"/>
      <c r="DB255" s="94"/>
      <c r="DC255" s="94"/>
      <c r="DD255" s="94"/>
      <c r="DE255" s="11"/>
      <c r="DF255" s="11"/>
      <c r="DG255" s="11"/>
      <c r="DH255" s="11"/>
      <c r="DI255" s="11"/>
      <c r="DJ255" s="11"/>
      <c r="DK255" s="11"/>
      <c r="DL255" s="11"/>
      <c r="DM255" s="94"/>
      <c r="DN255" s="94"/>
      <c r="DO255" s="94"/>
      <c r="DP255" s="94"/>
      <c r="DQ255" s="94"/>
      <c r="DR255" s="94"/>
      <c r="DS255" s="94"/>
      <c r="DT255" s="94"/>
      <c r="DU255" s="94"/>
      <c r="DV255" s="94"/>
      <c r="DW255" s="94"/>
      <c r="DX255" s="94"/>
      <c r="DY255" s="94"/>
      <c r="DZ255" s="94"/>
      <c r="EA255" s="94"/>
      <c r="EB255" s="94"/>
      <c r="EC255" s="94"/>
      <c r="ED255" s="94"/>
      <c r="EE255" s="94"/>
      <c r="EF255" s="94"/>
      <c r="EG255" s="94"/>
      <c r="EH255" s="94"/>
      <c r="EI255" s="94"/>
      <c r="EJ255" s="94"/>
      <c r="EK255" s="94"/>
      <c r="EL255" s="94"/>
      <c r="EM255" s="94"/>
      <c r="EN255" s="94"/>
      <c r="EO255" s="94"/>
      <c r="EP255" s="94"/>
      <c r="EQ255" s="94"/>
      <c r="ER255" s="94"/>
      <c r="ES255" s="94"/>
      <c r="ET255" s="94"/>
      <c r="EU255" s="94"/>
      <c r="EV255" s="94"/>
      <c r="EW255" s="94"/>
      <c r="EX255" s="94"/>
      <c r="EY255" s="94"/>
      <c r="EZ255" s="94"/>
      <c r="FA255" s="94"/>
      <c r="FB255" s="94"/>
      <c r="FC255" s="94"/>
      <c r="FD255" s="94"/>
      <c r="FE255" s="94"/>
      <c r="FF255" s="94"/>
      <c r="FG255" s="94"/>
      <c r="FH255" s="94"/>
      <c r="FI255" s="94"/>
      <c r="FJ255" s="94"/>
      <c r="FK255" s="94"/>
      <c r="FL255" s="94"/>
      <c r="FM255" s="94"/>
      <c r="FN255" s="94"/>
      <c r="FO255" s="94"/>
      <c r="FP255" s="94"/>
      <c r="FQ255" s="114"/>
      <c r="FR255" s="114"/>
      <c r="FS255" s="114"/>
      <c r="FT255" s="114"/>
      <c r="FU255" s="114"/>
      <c r="FV255" s="114"/>
      <c r="FW255" s="114"/>
      <c r="FX255" s="114"/>
    </row>
    <row r="256" spans="24:180" x14ac:dyDescent="0.3">
      <c r="X256" s="117"/>
      <c r="Y256" s="117"/>
      <c r="Z256" s="39"/>
      <c r="AA256" s="39"/>
      <c r="AB256" s="39"/>
      <c r="AC256" s="98"/>
      <c r="AD256" s="41"/>
      <c r="AE256" s="41"/>
      <c r="AF256" s="40"/>
      <c r="AG256" s="39"/>
      <c r="AH256" s="39"/>
      <c r="AI256" s="98"/>
      <c r="AJ256" s="41"/>
      <c r="AK256" s="41"/>
      <c r="AL256" s="41"/>
      <c r="AM256" s="39"/>
      <c r="AN256" s="39"/>
      <c r="AO256" s="39"/>
      <c r="AP256" s="41"/>
      <c r="AQ256" s="41"/>
      <c r="AR256" s="4"/>
      <c r="AS256" s="10"/>
      <c r="AT256" s="13"/>
      <c r="AU256" s="17"/>
      <c r="AV256" s="11"/>
      <c r="AW256" s="10"/>
      <c r="AX256" s="10"/>
      <c r="AY256" s="10"/>
      <c r="AZ256" s="10"/>
      <c r="BA256" s="10"/>
      <c r="BB256" s="10"/>
      <c r="BC256" s="10"/>
      <c r="BD256" s="10"/>
      <c r="BE256" s="10"/>
      <c r="BF256" s="10"/>
      <c r="BG256" s="10"/>
      <c r="BH256" s="10"/>
      <c r="BI256" s="120"/>
      <c r="BJ256" s="120"/>
      <c r="BK256" s="120"/>
      <c r="BL256" s="120"/>
      <c r="BM256" s="120"/>
      <c r="BN256" s="120"/>
      <c r="BO256" s="120"/>
      <c r="BP256" s="120"/>
      <c r="BQ256" s="120"/>
      <c r="BR256" s="120"/>
      <c r="BS256" s="120"/>
      <c r="BT256" s="120"/>
      <c r="BU256" s="120"/>
      <c r="BV256" s="120"/>
      <c r="BW256" s="120"/>
      <c r="BX256" s="120"/>
      <c r="BY256" s="120"/>
      <c r="BZ256" s="120"/>
      <c r="CA256" s="120"/>
      <c r="CB256" s="120"/>
      <c r="CC256" s="120"/>
      <c r="CD256" s="120"/>
      <c r="CE256" s="120"/>
      <c r="CF256" s="120"/>
      <c r="CG256" s="120"/>
      <c r="CH256" s="120"/>
      <c r="CI256" s="120"/>
      <c r="CJ256" s="120"/>
      <c r="CK256" s="120"/>
      <c r="CL256" s="120"/>
      <c r="CM256" s="120"/>
      <c r="CN256" s="120"/>
      <c r="CO256" s="94"/>
      <c r="CP256" s="94"/>
      <c r="CQ256" s="94"/>
      <c r="CR256" s="94"/>
      <c r="CS256" s="94"/>
      <c r="CT256" s="94"/>
      <c r="CU256" s="94"/>
      <c r="CV256" s="94"/>
      <c r="CW256" s="94"/>
      <c r="CX256" s="94"/>
      <c r="CY256" s="94"/>
      <c r="CZ256" s="94"/>
      <c r="DA256" s="94"/>
      <c r="DB256" s="94"/>
      <c r="DC256" s="94"/>
      <c r="DD256" s="94"/>
      <c r="DE256" s="11"/>
      <c r="DF256" s="11"/>
      <c r="DG256" s="11"/>
      <c r="DH256" s="11"/>
      <c r="DI256" s="11"/>
      <c r="DJ256" s="11"/>
      <c r="DK256" s="11"/>
      <c r="DL256" s="11"/>
      <c r="DM256" s="94"/>
      <c r="DN256" s="94"/>
      <c r="DO256" s="94"/>
      <c r="DP256" s="94"/>
      <c r="DQ256" s="94"/>
      <c r="DR256" s="94"/>
      <c r="DS256" s="94"/>
      <c r="DT256" s="94"/>
      <c r="DU256" s="94"/>
      <c r="DV256" s="94"/>
      <c r="DW256" s="94"/>
      <c r="DX256" s="94"/>
      <c r="DY256" s="94"/>
      <c r="DZ256" s="94"/>
      <c r="EA256" s="94"/>
      <c r="EB256" s="94"/>
      <c r="EC256" s="94"/>
      <c r="ED256" s="94"/>
      <c r="EE256" s="94"/>
      <c r="EF256" s="94"/>
      <c r="EG256" s="94"/>
      <c r="EH256" s="94"/>
      <c r="EI256" s="94"/>
      <c r="EJ256" s="94"/>
      <c r="EK256" s="94"/>
      <c r="EL256" s="94"/>
      <c r="EM256" s="94"/>
      <c r="EN256" s="94"/>
      <c r="EO256" s="94"/>
      <c r="EP256" s="94"/>
      <c r="EQ256" s="94"/>
      <c r="ER256" s="94"/>
      <c r="ES256" s="94"/>
      <c r="ET256" s="94"/>
      <c r="EU256" s="94"/>
      <c r="EV256" s="94"/>
      <c r="EW256" s="94"/>
      <c r="EX256" s="94"/>
      <c r="EY256" s="94"/>
      <c r="EZ256" s="94"/>
      <c r="FA256" s="94"/>
      <c r="FB256" s="94"/>
      <c r="FC256" s="94"/>
      <c r="FD256" s="94"/>
      <c r="FE256" s="94"/>
      <c r="FF256" s="94"/>
      <c r="FG256" s="94"/>
      <c r="FH256" s="94"/>
      <c r="FI256" s="94"/>
      <c r="FJ256" s="94"/>
      <c r="FK256" s="94"/>
      <c r="FL256" s="94"/>
      <c r="FM256" s="94"/>
      <c r="FN256" s="94"/>
      <c r="FO256" s="94"/>
      <c r="FP256" s="94"/>
      <c r="FQ256" s="114"/>
      <c r="FR256" s="114"/>
      <c r="FS256" s="114"/>
      <c r="FT256" s="114"/>
      <c r="FU256" s="114"/>
      <c r="FV256" s="114"/>
      <c r="FW256" s="114"/>
      <c r="FX256" s="114"/>
    </row>
    <row r="257" spans="24:180" x14ac:dyDescent="0.3">
      <c r="X257" s="117"/>
      <c r="Y257" s="117"/>
      <c r="Z257" s="39"/>
      <c r="AA257" s="39"/>
      <c r="AB257" s="39"/>
      <c r="AC257" s="98"/>
      <c r="AD257" s="41"/>
      <c r="AE257" s="41"/>
      <c r="AF257" s="40"/>
      <c r="AG257" s="39"/>
      <c r="AH257" s="39"/>
      <c r="AI257" s="98"/>
      <c r="AJ257" s="41"/>
      <c r="AK257" s="41"/>
      <c r="AL257" s="41"/>
      <c r="AM257" s="39"/>
      <c r="AN257" s="39"/>
      <c r="AO257" s="39"/>
      <c r="AP257" s="41"/>
      <c r="AQ257" s="41"/>
      <c r="AR257" s="4"/>
      <c r="AS257" s="10"/>
      <c r="AT257" s="13"/>
      <c r="AU257" s="17"/>
      <c r="AV257" s="11"/>
      <c r="AW257" s="10"/>
      <c r="AX257" s="10"/>
      <c r="AY257" s="10"/>
      <c r="AZ257" s="10"/>
      <c r="BA257" s="10"/>
      <c r="BB257" s="10"/>
      <c r="BC257" s="10"/>
      <c r="BD257" s="10"/>
      <c r="BE257" s="10"/>
      <c r="BF257" s="10"/>
      <c r="BG257" s="10"/>
      <c r="BH257" s="10"/>
      <c r="BI257" s="120"/>
      <c r="BJ257" s="120"/>
      <c r="BK257" s="120"/>
      <c r="BL257" s="120"/>
      <c r="BM257" s="120"/>
      <c r="BN257" s="120"/>
      <c r="BO257" s="120"/>
      <c r="BP257" s="120"/>
      <c r="BQ257" s="120"/>
      <c r="BR257" s="120"/>
      <c r="BS257" s="120"/>
      <c r="BT257" s="120"/>
      <c r="BU257" s="120"/>
      <c r="BV257" s="120"/>
      <c r="BW257" s="120"/>
      <c r="BX257" s="120"/>
      <c r="BY257" s="120"/>
      <c r="BZ257" s="120"/>
      <c r="CA257" s="120"/>
      <c r="CB257" s="120"/>
      <c r="CC257" s="120"/>
      <c r="CD257" s="120"/>
      <c r="CE257" s="120"/>
      <c r="CF257" s="120"/>
      <c r="CG257" s="120"/>
      <c r="CH257" s="120"/>
      <c r="CI257" s="120"/>
      <c r="CJ257" s="120"/>
      <c r="CK257" s="120"/>
      <c r="CL257" s="120"/>
      <c r="CM257" s="120"/>
      <c r="CN257" s="120"/>
      <c r="CO257" s="94"/>
      <c r="CP257" s="94"/>
      <c r="CQ257" s="94"/>
      <c r="CR257" s="94"/>
      <c r="CS257" s="94"/>
      <c r="CT257" s="94"/>
      <c r="CU257" s="94"/>
      <c r="CV257" s="94"/>
      <c r="CW257" s="94"/>
      <c r="CX257" s="94"/>
      <c r="CY257" s="94"/>
      <c r="CZ257" s="94"/>
      <c r="DA257" s="94"/>
      <c r="DB257" s="94"/>
      <c r="DC257" s="94"/>
      <c r="DD257" s="94"/>
      <c r="DE257" s="11"/>
      <c r="DF257" s="11"/>
      <c r="DG257" s="11"/>
      <c r="DH257" s="11"/>
      <c r="DI257" s="11"/>
      <c r="DJ257" s="11"/>
      <c r="DK257" s="11"/>
      <c r="DL257" s="11"/>
      <c r="DM257" s="94"/>
      <c r="DN257" s="94"/>
      <c r="DO257" s="94"/>
      <c r="DP257" s="94"/>
      <c r="DQ257" s="94"/>
      <c r="DR257" s="94"/>
      <c r="DS257" s="94"/>
      <c r="DT257" s="94"/>
      <c r="DU257" s="94"/>
      <c r="DV257" s="94"/>
      <c r="DW257" s="94"/>
      <c r="DX257" s="94"/>
      <c r="DY257" s="94"/>
      <c r="DZ257" s="94"/>
      <c r="EA257" s="94"/>
      <c r="EB257" s="94"/>
      <c r="EC257" s="94"/>
      <c r="ED257" s="94"/>
      <c r="EE257" s="94"/>
      <c r="EF257" s="94"/>
      <c r="EG257" s="94"/>
      <c r="EH257" s="94"/>
      <c r="EI257" s="94"/>
      <c r="EJ257" s="94"/>
      <c r="EK257" s="94"/>
      <c r="EL257" s="94"/>
      <c r="EM257" s="94"/>
      <c r="EN257" s="94"/>
      <c r="EO257" s="94"/>
      <c r="EP257" s="94"/>
      <c r="EQ257" s="94"/>
      <c r="ER257" s="94"/>
      <c r="ES257" s="94"/>
      <c r="ET257" s="94"/>
      <c r="EU257" s="94"/>
      <c r="EV257" s="94"/>
      <c r="EW257" s="94"/>
      <c r="EX257" s="94"/>
      <c r="EY257" s="94"/>
      <c r="EZ257" s="94"/>
      <c r="FA257" s="94"/>
      <c r="FB257" s="94"/>
      <c r="FC257" s="94"/>
      <c r="FD257" s="94"/>
      <c r="FE257" s="94"/>
      <c r="FF257" s="94"/>
      <c r="FG257" s="94"/>
      <c r="FH257" s="94"/>
      <c r="FI257" s="94"/>
      <c r="FJ257" s="94"/>
      <c r="FK257" s="94"/>
      <c r="FL257" s="94"/>
      <c r="FM257" s="94"/>
      <c r="FN257" s="94"/>
      <c r="FO257" s="94"/>
      <c r="FP257" s="94"/>
      <c r="FQ257" s="114"/>
      <c r="FR257" s="114"/>
      <c r="FS257" s="114"/>
      <c r="FT257" s="114"/>
      <c r="FU257" s="114"/>
      <c r="FV257" s="114"/>
      <c r="FW257" s="114"/>
      <c r="FX257" s="114"/>
    </row>
    <row r="258" spans="24:180" x14ac:dyDescent="0.3">
      <c r="X258" s="117"/>
      <c r="Y258" s="117"/>
      <c r="Z258" s="39"/>
      <c r="AA258" s="39"/>
      <c r="AB258" s="39"/>
      <c r="AC258" s="98"/>
      <c r="AD258" s="41"/>
      <c r="AE258" s="41"/>
      <c r="AF258" s="40"/>
      <c r="AG258" s="39"/>
      <c r="AH258" s="39"/>
      <c r="AI258" s="98"/>
      <c r="AJ258" s="41"/>
      <c r="AK258" s="41"/>
      <c r="AL258" s="41"/>
      <c r="AM258" s="39"/>
      <c r="AN258" s="39"/>
      <c r="AO258" s="39"/>
      <c r="AP258" s="41"/>
      <c r="AQ258" s="41"/>
      <c r="AR258" s="4"/>
      <c r="AS258" s="10"/>
      <c r="AT258" s="13"/>
      <c r="AU258" s="17"/>
      <c r="AV258" s="11"/>
      <c r="AW258" s="10"/>
      <c r="AX258" s="10"/>
      <c r="AY258" s="10"/>
      <c r="AZ258" s="10"/>
      <c r="BA258" s="10"/>
      <c r="BB258" s="10"/>
      <c r="BC258" s="10"/>
      <c r="BD258" s="10"/>
      <c r="BE258" s="10"/>
      <c r="BF258" s="10"/>
      <c r="BG258" s="10"/>
      <c r="BH258" s="10"/>
      <c r="BI258" s="120"/>
      <c r="BJ258" s="120"/>
      <c r="BK258" s="120"/>
      <c r="BL258" s="120"/>
      <c r="BM258" s="120"/>
      <c r="BN258" s="120"/>
      <c r="BO258" s="120"/>
      <c r="BP258" s="120"/>
      <c r="BQ258" s="120"/>
      <c r="BR258" s="120"/>
      <c r="BS258" s="120"/>
      <c r="BT258" s="120"/>
      <c r="BU258" s="120"/>
      <c r="BV258" s="120"/>
      <c r="BW258" s="120"/>
      <c r="BX258" s="120"/>
      <c r="BY258" s="120"/>
      <c r="BZ258" s="120"/>
      <c r="CA258" s="120"/>
      <c r="CB258" s="120"/>
      <c r="CC258" s="120"/>
      <c r="CD258" s="120"/>
      <c r="CE258" s="120"/>
      <c r="CF258" s="120"/>
      <c r="CG258" s="120"/>
      <c r="CH258" s="120"/>
      <c r="CI258" s="120"/>
      <c r="CJ258" s="120"/>
      <c r="CK258" s="120"/>
      <c r="CL258" s="120"/>
      <c r="CM258" s="120"/>
      <c r="CN258" s="120"/>
      <c r="CO258" s="94"/>
      <c r="CP258" s="94"/>
      <c r="CQ258" s="94"/>
      <c r="CR258" s="94"/>
      <c r="CS258" s="94"/>
      <c r="CT258" s="94"/>
      <c r="CU258" s="94"/>
      <c r="CV258" s="94"/>
      <c r="CW258" s="94"/>
      <c r="CX258" s="94"/>
      <c r="CY258" s="94"/>
      <c r="CZ258" s="94"/>
      <c r="DA258" s="94"/>
      <c r="DB258" s="94"/>
      <c r="DC258" s="94"/>
      <c r="DD258" s="94"/>
      <c r="DE258" s="11"/>
      <c r="DF258" s="11"/>
      <c r="DG258" s="11"/>
      <c r="DH258" s="11"/>
      <c r="DI258" s="11"/>
      <c r="DJ258" s="11"/>
      <c r="DK258" s="11"/>
      <c r="DL258" s="11"/>
      <c r="DM258" s="94"/>
      <c r="DN258" s="94"/>
      <c r="DO258" s="94"/>
      <c r="DP258" s="94"/>
      <c r="DQ258" s="94"/>
      <c r="DR258" s="94"/>
      <c r="DS258" s="94"/>
      <c r="DT258" s="94"/>
      <c r="DU258" s="94"/>
      <c r="DV258" s="94"/>
      <c r="DW258" s="94"/>
      <c r="DX258" s="94"/>
      <c r="DY258" s="94"/>
      <c r="DZ258" s="94"/>
      <c r="EA258" s="94"/>
      <c r="EB258" s="94"/>
      <c r="EC258" s="94"/>
      <c r="ED258" s="94"/>
      <c r="EE258" s="94"/>
      <c r="EF258" s="94"/>
      <c r="EG258" s="94"/>
      <c r="EH258" s="94"/>
      <c r="EI258" s="94"/>
      <c r="EJ258" s="94"/>
      <c r="EK258" s="94"/>
      <c r="EL258" s="94"/>
      <c r="EM258" s="94"/>
      <c r="EN258" s="94"/>
      <c r="EO258" s="94"/>
      <c r="EP258" s="94"/>
      <c r="EQ258" s="94"/>
      <c r="ER258" s="94"/>
      <c r="ES258" s="94"/>
      <c r="ET258" s="94"/>
      <c r="EU258" s="94"/>
      <c r="EV258" s="94"/>
      <c r="EW258" s="94"/>
      <c r="EX258" s="94"/>
      <c r="EY258" s="94"/>
      <c r="EZ258" s="94"/>
      <c r="FA258" s="94"/>
      <c r="FB258" s="94"/>
      <c r="FC258" s="94"/>
      <c r="FD258" s="94"/>
      <c r="FE258" s="94"/>
      <c r="FF258" s="94"/>
      <c r="FG258" s="94"/>
      <c r="FH258" s="94"/>
      <c r="FI258" s="94"/>
      <c r="FJ258" s="94"/>
      <c r="FK258" s="94"/>
      <c r="FL258" s="94"/>
      <c r="FM258" s="94"/>
      <c r="FN258" s="94"/>
      <c r="FO258" s="94"/>
      <c r="FP258" s="94"/>
      <c r="FQ258" s="114"/>
      <c r="FR258" s="114"/>
      <c r="FS258" s="114"/>
      <c r="FT258" s="114"/>
      <c r="FU258" s="114"/>
      <c r="FV258" s="114"/>
      <c r="FW258" s="114"/>
      <c r="FX258" s="114"/>
    </row>
    <row r="259" spans="24:180" x14ac:dyDescent="0.3">
      <c r="X259" s="117"/>
      <c r="Y259" s="117"/>
      <c r="Z259" s="39"/>
      <c r="AA259" s="39"/>
      <c r="AB259" s="39"/>
      <c r="AC259" s="98"/>
      <c r="AD259" s="41"/>
      <c r="AE259" s="41"/>
      <c r="AF259" s="40"/>
      <c r="AG259" s="39"/>
      <c r="AH259" s="39"/>
      <c r="AI259" s="98"/>
      <c r="AJ259" s="41"/>
      <c r="AK259" s="41"/>
      <c r="AL259" s="41"/>
      <c r="AM259" s="39"/>
      <c r="AN259" s="39"/>
      <c r="AO259" s="39"/>
      <c r="AP259" s="41"/>
      <c r="AQ259" s="41"/>
      <c r="AR259" s="4"/>
      <c r="AS259" s="10"/>
      <c r="AT259" s="13"/>
      <c r="AU259" s="17"/>
      <c r="AV259" s="11"/>
      <c r="AW259" s="10"/>
      <c r="AX259" s="10"/>
      <c r="AY259" s="10"/>
      <c r="AZ259" s="10"/>
      <c r="BA259" s="10"/>
      <c r="BB259" s="10"/>
      <c r="BC259" s="10"/>
      <c r="BD259" s="10"/>
      <c r="BE259" s="10"/>
      <c r="BF259" s="10"/>
      <c r="BG259" s="10"/>
      <c r="BH259" s="10"/>
      <c r="BI259" s="120"/>
      <c r="BJ259" s="120"/>
      <c r="BK259" s="120"/>
      <c r="BL259" s="120"/>
      <c r="BM259" s="120"/>
      <c r="BN259" s="120"/>
      <c r="BO259" s="120"/>
      <c r="BP259" s="120"/>
      <c r="BQ259" s="120"/>
      <c r="BR259" s="120"/>
      <c r="BS259" s="120"/>
      <c r="BT259" s="120"/>
      <c r="BU259" s="120"/>
      <c r="BV259" s="120"/>
      <c r="BW259" s="120"/>
      <c r="BX259" s="120"/>
      <c r="BY259" s="120"/>
      <c r="BZ259" s="120"/>
      <c r="CA259" s="120"/>
      <c r="CB259" s="120"/>
      <c r="CC259" s="120"/>
      <c r="CD259" s="120"/>
      <c r="CE259" s="120"/>
      <c r="CF259" s="120"/>
      <c r="CG259" s="120"/>
      <c r="CH259" s="120"/>
      <c r="CI259" s="120"/>
      <c r="CJ259" s="120"/>
      <c r="CK259" s="120"/>
      <c r="CL259" s="120"/>
      <c r="CM259" s="120"/>
      <c r="CN259" s="120"/>
      <c r="CO259" s="94"/>
      <c r="CP259" s="94"/>
      <c r="CQ259" s="94"/>
      <c r="CR259" s="94"/>
      <c r="CS259" s="94"/>
      <c r="CT259" s="94"/>
      <c r="CU259" s="94"/>
      <c r="CV259" s="94"/>
      <c r="CW259" s="94"/>
      <c r="CX259" s="94"/>
      <c r="CY259" s="94"/>
      <c r="CZ259" s="94"/>
      <c r="DA259" s="94"/>
      <c r="DB259" s="94"/>
      <c r="DC259" s="94"/>
      <c r="DD259" s="94"/>
      <c r="DE259" s="11"/>
      <c r="DF259" s="11"/>
      <c r="DG259" s="11"/>
      <c r="DH259" s="11"/>
      <c r="DI259" s="11"/>
      <c r="DJ259" s="11"/>
      <c r="DK259" s="11"/>
      <c r="DL259" s="11"/>
      <c r="DM259" s="94"/>
      <c r="DN259" s="94"/>
      <c r="DO259" s="94"/>
      <c r="DP259" s="94"/>
      <c r="DQ259" s="94"/>
      <c r="DR259" s="94"/>
      <c r="DS259" s="94"/>
      <c r="DT259" s="94"/>
      <c r="DU259" s="94"/>
      <c r="DV259" s="94"/>
      <c r="DW259" s="94"/>
      <c r="DX259" s="94"/>
      <c r="DY259" s="94"/>
      <c r="DZ259" s="94"/>
      <c r="EA259" s="94"/>
      <c r="EB259" s="94"/>
      <c r="EC259" s="94"/>
      <c r="ED259" s="94"/>
      <c r="EE259" s="94"/>
      <c r="EF259" s="94"/>
      <c r="EG259" s="94"/>
      <c r="EH259" s="94"/>
      <c r="EI259" s="94"/>
      <c r="EJ259" s="94"/>
      <c r="EK259" s="94"/>
      <c r="EL259" s="94"/>
      <c r="EM259" s="94"/>
      <c r="EN259" s="94"/>
      <c r="EO259" s="94"/>
      <c r="EP259" s="94"/>
      <c r="EQ259" s="94"/>
      <c r="ER259" s="94"/>
      <c r="ES259" s="94"/>
      <c r="ET259" s="94"/>
      <c r="EU259" s="94"/>
      <c r="EV259" s="94"/>
      <c r="EW259" s="94"/>
      <c r="EX259" s="94"/>
      <c r="EY259" s="94"/>
      <c r="EZ259" s="94"/>
      <c r="FA259" s="94"/>
      <c r="FB259" s="94"/>
      <c r="FC259" s="94"/>
      <c r="FD259" s="94"/>
      <c r="FE259" s="94"/>
      <c r="FF259" s="94"/>
      <c r="FG259" s="94"/>
      <c r="FH259" s="94"/>
      <c r="FI259" s="94"/>
      <c r="FJ259" s="94"/>
      <c r="FK259" s="94"/>
      <c r="FL259" s="94"/>
      <c r="FM259" s="94"/>
      <c r="FN259" s="94"/>
      <c r="FO259" s="94"/>
      <c r="FP259" s="94"/>
      <c r="FQ259" s="114"/>
      <c r="FR259" s="114"/>
      <c r="FS259" s="114"/>
      <c r="FT259" s="114"/>
      <c r="FU259" s="114"/>
      <c r="FV259" s="114"/>
      <c r="FW259" s="114"/>
      <c r="FX259" s="114"/>
    </row>
    <row r="260" spans="24:180" x14ac:dyDescent="0.3">
      <c r="X260" s="117"/>
      <c r="Y260" s="117"/>
      <c r="Z260" s="39"/>
      <c r="AA260" s="39"/>
      <c r="AB260" s="39"/>
      <c r="AC260" s="98"/>
      <c r="AD260" s="41"/>
      <c r="AE260" s="41"/>
      <c r="AF260" s="40"/>
      <c r="AG260" s="39"/>
      <c r="AH260" s="39"/>
      <c r="AI260" s="98"/>
      <c r="AJ260" s="41"/>
      <c r="AK260" s="41"/>
      <c r="AL260" s="41"/>
      <c r="AM260" s="39"/>
      <c r="AN260" s="39"/>
      <c r="AO260" s="39"/>
      <c r="AP260" s="41"/>
      <c r="AQ260" s="41"/>
      <c r="AR260" s="4"/>
      <c r="AS260" s="10"/>
      <c r="AT260" s="13"/>
      <c r="AU260" s="17"/>
      <c r="AV260" s="11"/>
      <c r="AW260" s="10"/>
      <c r="AX260" s="10"/>
      <c r="AY260" s="10"/>
      <c r="AZ260" s="10"/>
      <c r="BA260" s="10"/>
      <c r="BB260" s="10"/>
      <c r="BC260" s="10"/>
      <c r="BD260" s="10"/>
      <c r="BE260" s="10"/>
      <c r="BF260" s="10"/>
      <c r="BG260" s="10"/>
      <c r="BH260" s="10"/>
      <c r="BI260" s="120"/>
      <c r="BJ260" s="120"/>
      <c r="BK260" s="120"/>
      <c r="BL260" s="120"/>
      <c r="BM260" s="120"/>
      <c r="BN260" s="120"/>
      <c r="BO260" s="120"/>
      <c r="BP260" s="120"/>
      <c r="BQ260" s="120"/>
      <c r="BR260" s="120"/>
      <c r="BS260" s="120"/>
      <c r="BT260" s="120"/>
      <c r="BU260" s="120"/>
      <c r="BV260" s="120"/>
      <c r="BW260" s="120"/>
      <c r="BX260" s="120"/>
      <c r="BY260" s="120"/>
      <c r="BZ260" s="120"/>
      <c r="CA260" s="120"/>
      <c r="CB260" s="120"/>
      <c r="CC260" s="120"/>
      <c r="CD260" s="120"/>
      <c r="CE260" s="120"/>
      <c r="CF260" s="120"/>
      <c r="CG260" s="120"/>
      <c r="CH260" s="120"/>
      <c r="CI260" s="120"/>
      <c r="CJ260" s="120"/>
      <c r="CK260" s="120"/>
      <c r="CL260" s="120"/>
      <c r="CM260" s="120"/>
      <c r="CN260" s="120"/>
      <c r="CO260" s="94"/>
      <c r="CP260" s="94"/>
      <c r="CQ260" s="94"/>
      <c r="CR260" s="94"/>
      <c r="CS260" s="94"/>
      <c r="CT260" s="94"/>
      <c r="CU260" s="94"/>
      <c r="CV260" s="94"/>
      <c r="CW260" s="94"/>
      <c r="CX260" s="94"/>
      <c r="CY260" s="94"/>
      <c r="CZ260" s="94"/>
      <c r="DA260" s="94"/>
      <c r="DB260" s="94"/>
      <c r="DC260" s="94"/>
      <c r="DD260" s="94"/>
      <c r="DE260" s="11"/>
      <c r="DF260" s="11"/>
      <c r="DG260" s="11"/>
      <c r="DH260" s="11"/>
      <c r="DI260" s="11"/>
      <c r="DJ260" s="11"/>
      <c r="DK260" s="11"/>
      <c r="DL260" s="11"/>
      <c r="DM260" s="94"/>
      <c r="DN260" s="94"/>
      <c r="DO260" s="94"/>
      <c r="DP260" s="94"/>
      <c r="DQ260" s="94"/>
      <c r="DR260" s="94"/>
      <c r="DS260" s="94"/>
      <c r="DT260" s="94"/>
      <c r="DU260" s="94"/>
      <c r="DV260" s="94"/>
      <c r="DW260" s="94"/>
      <c r="DX260" s="94"/>
      <c r="DY260" s="94"/>
      <c r="DZ260" s="94"/>
      <c r="EA260" s="94"/>
      <c r="EB260" s="94"/>
      <c r="EC260" s="94"/>
      <c r="ED260" s="94"/>
      <c r="EE260" s="94"/>
      <c r="EF260" s="94"/>
      <c r="EG260" s="94"/>
      <c r="EH260" s="94"/>
      <c r="EI260" s="94"/>
      <c r="EJ260" s="94"/>
      <c r="EK260" s="94"/>
      <c r="EL260" s="94"/>
      <c r="EM260" s="94"/>
      <c r="EN260" s="94"/>
      <c r="EO260" s="94"/>
      <c r="EP260" s="94"/>
      <c r="EQ260" s="94"/>
      <c r="ER260" s="94"/>
      <c r="ES260" s="94"/>
      <c r="ET260" s="94"/>
      <c r="EU260" s="94"/>
      <c r="EV260" s="94"/>
      <c r="EW260" s="94"/>
      <c r="EX260" s="94"/>
      <c r="EY260" s="94"/>
      <c r="EZ260" s="94"/>
      <c r="FA260" s="94"/>
      <c r="FB260" s="94"/>
      <c r="FC260" s="94"/>
      <c r="FD260" s="94"/>
      <c r="FE260" s="94"/>
      <c r="FF260" s="94"/>
      <c r="FG260" s="94"/>
      <c r="FH260" s="94"/>
      <c r="FI260" s="94"/>
      <c r="FJ260" s="94"/>
      <c r="FK260" s="94"/>
      <c r="FL260" s="94"/>
      <c r="FM260" s="94"/>
      <c r="FN260" s="94"/>
      <c r="FO260" s="94"/>
      <c r="FP260" s="94"/>
      <c r="FQ260" s="114"/>
      <c r="FR260" s="114"/>
      <c r="FS260" s="114"/>
      <c r="FT260" s="114"/>
      <c r="FU260" s="114"/>
      <c r="FV260" s="114"/>
      <c r="FW260" s="114"/>
      <c r="FX260" s="114"/>
    </row>
    <row r="261" spans="24:180" x14ac:dyDescent="0.3">
      <c r="X261" s="117"/>
      <c r="Y261" s="117"/>
      <c r="Z261" s="39"/>
      <c r="AA261" s="39"/>
      <c r="AB261" s="39"/>
      <c r="AC261" s="98"/>
      <c r="AD261" s="41"/>
      <c r="AE261" s="41"/>
      <c r="AF261" s="40"/>
      <c r="AG261" s="39"/>
      <c r="AH261" s="39"/>
      <c r="AI261" s="98"/>
      <c r="AJ261" s="41"/>
      <c r="AK261" s="41"/>
      <c r="AL261" s="41"/>
      <c r="AM261" s="39"/>
      <c r="AN261" s="39"/>
      <c r="AO261" s="39"/>
      <c r="AP261" s="41"/>
      <c r="AQ261" s="41"/>
      <c r="AR261" s="4"/>
      <c r="AS261" s="10"/>
      <c r="AT261" s="13"/>
      <c r="AU261" s="17"/>
      <c r="AV261" s="11"/>
      <c r="AW261" s="10"/>
      <c r="AX261" s="10"/>
      <c r="AY261" s="10"/>
      <c r="AZ261" s="10"/>
      <c r="BA261" s="10"/>
      <c r="BB261" s="10"/>
      <c r="BC261" s="10"/>
      <c r="BD261" s="10"/>
      <c r="BE261" s="10"/>
      <c r="BF261" s="10"/>
      <c r="BG261" s="10"/>
      <c r="BH261" s="10"/>
      <c r="BI261" s="120"/>
      <c r="BJ261" s="120"/>
      <c r="BK261" s="120"/>
      <c r="BL261" s="120"/>
      <c r="BM261" s="120"/>
      <c r="BN261" s="120"/>
      <c r="BO261" s="120"/>
      <c r="BP261" s="120"/>
      <c r="BQ261" s="120"/>
      <c r="BR261" s="120"/>
      <c r="BS261" s="120"/>
      <c r="BT261" s="120"/>
      <c r="BU261" s="120"/>
      <c r="BV261" s="120"/>
      <c r="BW261" s="120"/>
      <c r="BX261" s="120"/>
      <c r="BY261" s="120"/>
      <c r="BZ261" s="120"/>
      <c r="CA261" s="120"/>
      <c r="CB261" s="120"/>
      <c r="CC261" s="120"/>
      <c r="CD261" s="120"/>
      <c r="CE261" s="120"/>
      <c r="CF261" s="120"/>
      <c r="CG261" s="120"/>
      <c r="CH261" s="120"/>
      <c r="CI261" s="120"/>
      <c r="CJ261" s="120"/>
      <c r="CK261" s="120"/>
      <c r="CL261" s="120"/>
      <c r="CM261" s="120"/>
      <c r="CN261" s="120"/>
      <c r="CO261" s="94"/>
      <c r="CP261" s="94"/>
      <c r="CQ261" s="94"/>
      <c r="CR261" s="94"/>
      <c r="CS261" s="94"/>
      <c r="CT261" s="94"/>
      <c r="CU261" s="94"/>
      <c r="CV261" s="94"/>
      <c r="CW261" s="94"/>
      <c r="CX261" s="94"/>
      <c r="CY261" s="94"/>
      <c r="CZ261" s="94"/>
      <c r="DA261" s="94"/>
      <c r="DB261" s="94"/>
      <c r="DC261" s="94"/>
      <c r="DD261" s="94"/>
      <c r="DE261" s="11"/>
      <c r="DF261" s="11"/>
      <c r="DG261" s="11"/>
      <c r="DH261" s="11"/>
      <c r="DI261" s="11"/>
      <c r="DJ261" s="11"/>
      <c r="DK261" s="11"/>
      <c r="DL261" s="11"/>
      <c r="DM261" s="94"/>
      <c r="DN261" s="94"/>
      <c r="DO261" s="94"/>
      <c r="DP261" s="94"/>
      <c r="DQ261" s="94"/>
      <c r="DR261" s="94"/>
      <c r="DS261" s="94"/>
      <c r="DT261" s="94"/>
      <c r="DU261" s="94"/>
      <c r="DV261" s="94"/>
      <c r="DW261" s="94"/>
      <c r="DX261" s="94"/>
      <c r="DY261" s="94"/>
      <c r="DZ261" s="94"/>
      <c r="EA261" s="94"/>
      <c r="EB261" s="94"/>
      <c r="EC261" s="94"/>
      <c r="ED261" s="94"/>
      <c r="EE261" s="94"/>
      <c r="EF261" s="94"/>
      <c r="EG261" s="94"/>
      <c r="EH261" s="94"/>
      <c r="EI261" s="94"/>
      <c r="EJ261" s="94"/>
      <c r="EK261" s="94"/>
      <c r="EL261" s="94"/>
      <c r="EM261" s="94"/>
      <c r="EN261" s="94"/>
      <c r="EO261" s="94"/>
      <c r="EP261" s="94"/>
      <c r="EQ261" s="94"/>
      <c r="ER261" s="94"/>
      <c r="ES261" s="94"/>
      <c r="ET261" s="94"/>
      <c r="EU261" s="94"/>
      <c r="EV261" s="94"/>
      <c r="EW261" s="94"/>
      <c r="EX261" s="94"/>
      <c r="EY261" s="94"/>
      <c r="EZ261" s="94"/>
      <c r="FA261" s="94"/>
      <c r="FB261" s="94"/>
      <c r="FC261" s="94"/>
      <c r="FD261" s="94"/>
      <c r="FE261" s="94"/>
      <c r="FF261" s="94"/>
      <c r="FG261" s="94"/>
      <c r="FH261" s="94"/>
      <c r="FI261" s="94"/>
      <c r="FJ261" s="94"/>
      <c r="FK261" s="94"/>
      <c r="FL261" s="94"/>
      <c r="FM261" s="94"/>
      <c r="FN261" s="94"/>
      <c r="FO261" s="94"/>
      <c r="FP261" s="94"/>
      <c r="FQ261" s="114"/>
      <c r="FR261" s="114"/>
      <c r="FS261" s="114"/>
      <c r="FT261" s="114"/>
      <c r="FU261" s="114"/>
      <c r="FV261" s="114"/>
      <c r="FW261" s="114"/>
      <c r="FX261" s="114"/>
    </row>
    <row r="262" spans="24:180" x14ac:dyDescent="0.3">
      <c r="X262" s="117"/>
      <c r="Y262" s="117"/>
      <c r="Z262" s="39"/>
      <c r="AA262" s="39"/>
      <c r="AB262" s="39"/>
      <c r="AC262" s="98"/>
      <c r="AD262" s="41"/>
      <c r="AE262" s="41"/>
      <c r="AF262" s="40"/>
      <c r="AG262" s="39"/>
      <c r="AH262" s="39"/>
      <c r="AI262" s="98"/>
      <c r="AJ262" s="41"/>
      <c r="AK262" s="41"/>
      <c r="AL262" s="41"/>
      <c r="AM262" s="39"/>
      <c r="AN262" s="39"/>
      <c r="AO262" s="39"/>
      <c r="AP262" s="41"/>
      <c r="AQ262" s="41"/>
      <c r="AR262" s="4"/>
      <c r="AS262" s="10"/>
      <c r="AT262" s="13"/>
      <c r="AU262" s="17"/>
      <c r="AV262" s="11"/>
      <c r="AW262" s="10"/>
      <c r="AX262" s="10"/>
      <c r="AY262" s="10"/>
      <c r="AZ262" s="10"/>
      <c r="BA262" s="10"/>
      <c r="BB262" s="10"/>
      <c r="BC262" s="10"/>
      <c r="BD262" s="10"/>
      <c r="BE262" s="10"/>
      <c r="BF262" s="10"/>
      <c r="BG262" s="10"/>
      <c r="BH262" s="10"/>
      <c r="BI262" s="120"/>
      <c r="BJ262" s="120"/>
      <c r="BK262" s="120"/>
      <c r="BL262" s="120"/>
      <c r="BM262" s="120"/>
      <c r="BN262" s="120"/>
      <c r="BO262" s="120"/>
      <c r="BP262" s="120"/>
      <c r="BQ262" s="120"/>
      <c r="BR262" s="120"/>
      <c r="BS262" s="120"/>
      <c r="BT262" s="120"/>
      <c r="BU262" s="120"/>
      <c r="BV262" s="120"/>
      <c r="BW262" s="120"/>
      <c r="BX262" s="120"/>
      <c r="BY262" s="120"/>
      <c r="BZ262" s="120"/>
      <c r="CA262" s="120"/>
      <c r="CB262" s="120"/>
      <c r="CC262" s="120"/>
      <c r="CD262" s="120"/>
      <c r="CE262" s="120"/>
      <c r="CF262" s="120"/>
      <c r="CG262" s="120"/>
      <c r="CH262" s="120"/>
      <c r="CI262" s="120"/>
      <c r="CJ262" s="120"/>
      <c r="CK262" s="120"/>
      <c r="CL262" s="120"/>
      <c r="CM262" s="120"/>
      <c r="CN262" s="120"/>
      <c r="CO262" s="94"/>
      <c r="CP262" s="94"/>
      <c r="CQ262" s="94"/>
      <c r="CR262" s="94"/>
      <c r="CS262" s="94"/>
      <c r="CT262" s="94"/>
      <c r="CU262" s="94"/>
      <c r="CV262" s="94"/>
      <c r="CW262" s="94"/>
      <c r="CX262" s="94"/>
      <c r="CY262" s="94"/>
      <c r="CZ262" s="94"/>
      <c r="DA262" s="94"/>
      <c r="DB262" s="94"/>
      <c r="DC262" s="94"/>
      <c r="DD262" s="94"/>
      <c r="DE262" s="11"/>
      <c r="DF262" s="11"/>
      <c r="DG262" s="11"/>
      <c r="DH262" s="11"/>
      <c r="DI262" s="11"/>
      <c r="DJ262" s="11"/>
      <c r="DK262" s="11"/>
      <c r="DL262" s="11"/>
      <c r="DM262" s="94"/>
      <c r="DN262" s="94"/>
      <c r="DO262" s="94"/>
      <c r="DP262" s="94"/>
      <c r="DQ262" s="94"/>
      <c r="DR262" s="94"/>
      <c r="DS262" s="94"/>
      <c r="DT262" s="94"/>
      <c r="DU262" s="94"/>
      <c r="DV262" s="94"/>
      <c r="DW262" s="94"/>
      <c r="DX262" s="94"/>
      <c r="DY262" s="94"/>
      <c r="DZ262" s="94"/>
      <c r="EA262" s="94"/>
      <c r="EB262" s="94"/>
      <c r="EC262" s="94"/>
      <c r="ED262" s="94"/>
      <c r="EE262" s="94"/>
      <c r="EF262" s="94"/>
      <c r="EG262" s="94"/>
      <c r="EH262" s="94"/>
      <c r="EI262" s="94"/>
      <c r="EJ262" s="94"/>
      <c r="EK262" s="94"/>
      <c r="EL262" s="94"/>
      <c r="EM262" s="94"/>
      <c r="EN262" s="94"/>
      <c r="EO262" s="94"/>
      <c r="EP262" s="94"/>
      <c r="EQ262" s="94"/>
      <c r="ER262" s="94"/>
      <c r="ES262" s="94"/>
      <c r="ET262" s="94"/>
      <c r="EU262" s="94"/>
      <c r="EV262" s="94"/>
      <c r="EW262" s="94"/>
      <c r="EX262" s="94"/>
      <c r="EY262" s="94"/>
      <c r="EZ262" s="94"/>
      <c r="FA262" s="94"/>
      <c r="FB262" s="94"/>
      <c r="FC262" s="94"/>
      <c r="FD262" s="94"/>
      <c r="FE262" s="94"/>
      <c r="FF262" s="94"/>
      <c r="FG262" s="94"/>
      <c r="FH262" s="94"/>
      <c r="FI262" s="94"/>
      <c r="FJ262" s="94"/>
      <c r="FK262" s="94"/>
      <c r="FL262" s="94"/>
      <c r="FM262" s="94"/>
      <c r="FN262" s="94"/>
      <c r="FO262" s="94"/>
      <c r="FP262" s="94"/>
      <c r="FQ262" s="114"/>
      <c r="FR262" s="114"/>
      <c r="FS262" s="114"/>
      <c r="FT262" s="114"/>
      <c r="FU262" s="114"/>
      <c r="FV262" s="114"/>
      <c r="FW262" s="114"/>
      <c r="FX262" s="114"/>
    </row>
    <row r="263" spans="24:180" x14ac:dyDescent="0.3">
      <c r="X263" s="117"/>
      <c r="Y263" s="117"/>
      <c r="Z263" s="39"/>
      <c r="AA263" s="39"/>
      <c r="AB263" s="39"/>
      <c r="AC263" s="98"/>
      <c r="AD263" s="41"/>
      <c r="AE263" s="41"/>
      <c r="AF263" s="40"/>
      <c r="AG263" s="39"/>
      <c r="AH263" s="39"/>
      <c r="AI263" s="98"/>
      <c r="AJ263" s="41"/>
      <c r="AK263" s="41"/>
      <c r="AL263" s="41"/>
      <c r="AM263" s="39"/>
      <c r="AN263" s="39"/>
      <c r="AO263" s="39"/>
      <c r="AP263" s="41"/>
      <c r="AQ263" s="41"/>
      <c r="AR263" s="4"/>
      <c r="AS263" s="10"/>
      <c r="AT263" s="13"/>
      <c r="AU263" s="17"/>
      <c r="AV263" s="11"/>
      <c r="AW263" s="10"/>
      <c r="AX263" s="10"/>
      <c r="AY263" s="10"/>
      <c r="AZ263" s="10"/>
      <c r="BA263" s="10"/>
      <c r="BB263" s="10"/>
      <c r="BC263" s="10"/>
      <c r="BD263" s="10"/>
      <c r="BE263" s="10"/>
      <c r="BF263" s="10"/>
      <c r="BG263" s="10"/>
      <c r="BH263" s="10"/>
      <c r="BI263" s="120"/>
      <c r="BJ263" s="120"/>
      <c r="BK263" s="120"/>
      <c r="BL263" s="120"/>
      <c r="BM263" s="120"/>
      <c r="BN263" s="120"/>
      <c r="BO263" s="120"/>
      <c r="BP263" s="120"/>
      <c r="BQ263" s="120"/>
      <c r="BR263" s="120"/>
      <c r="BS263" s="120"/>
      <c r="BT263" s="120"/>
      <c r="BU263" s="120"/>
      <c r="BV263" s="120"/>
      <c r="BW263" s="120"/>
      <c r="BX263" s="120"/>
      <c r="BY263" s="120"/>
      <c r="BZ263" s="120"/>
      <c r="CA263" s="120"/>
      <c r="CB263" s="120"/>
      <c r="CC263" s="120"/>
      <c r="CD263" s="120"/>
      <c r="CE263" s="120"/>
      <c r="CF263" s="120"/>
      <c r="CG263" s="120"/>
      <c r="CH263" s="120"/>
      <c r="CI263" s="120"/>
      <c r="CJ263" s="120"/>
      <c r="CK263" s="120"/>
      <c r="CL263" s="120"/>
      <c r="CM263" s="120"/>
      <c r="CN263" s="120"/>
      <c r="CO263" s="94"/>
      <c r="CP263" s="94"/>
      <c r="CQ263" s="94"/>
      <c r="CR263" s="94"/>
      <c r="CS263" s="94"/>
      <c r="CT263" s="94"/>
      <c r="CU263" s="94"/>
      <c r="CV263" s="94"/>
      <c r="CW263" s="94"/>
      <c r="CX263" s="94"/>
      <c r="CY263" s="94"/>
      <c r="CZ263" s="94"/>
      <c r="DA263" s="94"/>
      <c r="DB263" s="94"/>
      <c r="DC263" s="94"/>
      <c r="DD263" s="94"/>
      <c r="DE263" s="11"/>
      <c r="DF263" s="11"/>
      <c r="DG263" s="11"/>
      <c r="DH263" s="11"/>
      <c r="DI263" s="11"/>
      <c r="DJ263" s="11"/>
      <c r="DK263" s="11"/>
      <c r="DL263" s="11"/>
      <c r="DM263" s="94"/>
      <c r="DN263" s="94"/>
      <c r="DO263" s="94"/>
      <c r="DP263" s="94"/>
      <c r="DQ263" s="94"/>
      <c r="DR263" s="94"/>
      <c r="DS263" s="94"/>
      <c r="DT263" s="94"/>
      <c r="DU263" s="94"/>
      <c r="DV263" s="94"/>
      <c r="DW263" s="94"/>
      <c r="DX263" s="94"/>
      <c r="DY263" s="94"/>
      <c r="DZ263" s="94"/>
      <c r="EA263" s="94"/>
      <c r="EB263" s="94"/>
      <c r="EC263" s="94"/>
      <c r="ED263" s="94"/>
      <c r="EE263" s="94"/>
      <c r="EF263" s="94"/>
      <c r="EG263" s="94"/>
      <c r="EH263" s="94"/>
      <c r="EI263" s="94"/>
      <c r="EJ263" s="94"/>
      <c r="EK263" s="94"/>
      <c r="EL263" s="94"/>
      <c r="EM263" s="94"/>
      <c r="EN263" s="94"/>
      <c r="EO263" s="94"/>
      <c r="EP263" s="94"/>
      <c r="EQ263" s="94"/>
      <c r="ER263" s="94"/>
      <c r="ES263" s="94"/>
      <c r="ET263" s="94"/>
      <c r="EU263" s="94"/>
      <c r="EV263" s="94"/>
      <c r="EW263" s="94"/>
      <c r="EX263" s="94"/>
      <c r="EY263" s="94"/>
      <c r="EZ263" s="94"/>
      <c r="FA263" s="94"/>
      <c r="FB263" s="94"/>
      <c r="FC263" s="94"/>
      <c r="FD263" s="94"/>
      <c r="FE263" s="94"/>
      <c r="FF263" s="94"/>
      <c r="FG263" s="94"/>
      <c r="FH263" s="94"/>
      <c r="FI263" s="94"/>
      <c r="FJ263" s="94"/>
      <c r="FK263" s="94"/>
      <c r="FL263" s="94"/>
      <c r="FM263" s="94"/>
      <c r="FN263" s="94"/>
      <c r="FO263" s="94"/>
      <c r="FP263" s="94"/>
      <c r="FQ263" s="114"/>
      <c r="FR263" s="114"/>
      <c r="FS263" s="114"/>
      <c r="FT263" s="114"/>
      <c r="FU263" s="114"/>
      <c r="FV263" s="114"/>
      <c r="FW263" s="114"/>
      <c r="FX263" s="114"/>
    </row>
    <row r="264" spans="24:180" x14ac:dyDescent="0.3">
      <c r="X264" s="117"/>
      <c r="Y264" s="117"/>
      <c r="Z264" s="39"/>
      <c r="AA264" s="39"/>
      <c r="AB264" s="39"/>
      <c r="AC264" s="98"/>
      <c r="AD264" s="41"/>
      <c r="AE264" s="41"/>
      <c r="AF264" s="40"/>
      <c r="AG264" s="39"/>
      <c r="AH264" s="39"/>
      <c r="AI264" s="98"/>
      <c r="AJ264" s="41"/>
      <c r="AK264" s="41"/>
      <c r="AL264" s="41"/>
      <c r="AM264" s="39"/>
      <c r="AN264" s="39"/>
      <c r="AO264" s="39"/>
      <c r="AP264" s="41"/>
      <c r="AQ264" s="41"/>
      <c r="AR264" s="4"/>
      <c r="AS264" s="10"/>
      <c r="AT264" s="13"/>
      <c r="AU264" s="17"/>
      <c r="AV264" s="11"/>
      <c r="AW264" s="10"/>
      <c r="AX264" s="10"/>
      <c r="AY264" s="10"/>
      <c r="AZ264" s="10"/>
      <c r="BA264" s="10"/>
      <c r="BB264" s="10"/>
      <c r="BC264" s="10"/>
      <c r="BD264" s="10"/>
      <c r="BE264" s="10"/>
      <c r="BF264" s="10"/>
      <c r="BG264" s="10"/>
      <c r="BH264" s="10"/>
      <c r="BI264" s="120"/>
      <c r="BJ264" s="120"/>
      <c r="BK264" s="120"/>
      <c r="BL264" s="120"/>
      <c r="BM264" s="120"/>
      <c r="BN264" s="120"/>
      <c r="BO264" s="120"/>
      <c r="BP264" s="120"/>
      <c r="BQ264" s="120"/>
      <c r="BR264" s="120"/>
      <c r="BS264" s="120"/>
      <c r="BT264" s="120"/>
      <c r="BU264" s="120"/>
      <c r="BV264" s="120"/>
      <c r="BW264" s="120"/>
      <c r="BX264" s="120"/>
      <c r="BY264" s="120"/>
      <c r="BZ264" s="120"/>
      <c r="CA264" s="120"/>
      <c r="CB264" s="120"/>
      <c r="CC264" s="120"/>
      <c r="CD264" s="120"/>
      <c r="CE264" s="120"/>
      <c r="CF264" s="120"/>
      <c r="CG264" s="120"/>
      <c r="CH264" s="120"/>
      <c r="CI264" s="120"/>
      <c r="CJ264" s="120"/>
      <c r="CK264" s="120"/>
      <c r="CL264" s="120"/>
      <c r="CM264" s="120"/>
      <c r="CN264" s="120"/>
      <c r="CO264" s="94"/>
      <c r="CP264" s="94"/>
      <c r="CQ264" s="94"/>
      <c r="CR264" s="94"/>
      <c r="CS264" s="94"/>
      <c r="CT264" s="94"/>
      <c r="CU264" s="94"/>
      <c r="CV264" s="94"/>
      <c r="CW264" s="94"/>
      <c r="CX264" s="94"/>
      <c r="CY264" s="94"/>
      <c r="CZ264" s="94"/>
      <c r="DA264" s="94"/>
      <c r="DB264" s="94"/>
      <c r="DC264" s="94"/>
      <c r="DD264" s="94"/>
      <c r="DE264" s="11"/>
      <c r="DF264" s="11"/>
      <c r="DG264" s="11"/>
      <c r="DH264" s="11"/>
      <c r="DI264" s="11"/>
      <c r="DJ264" s="11"/>
      <c r="DK264" s="11"/>
      <c r="DL264" s="11"/>
      <c r="DM264" s="94"/>
      <c r="DN264" s="94"/>
      <c r="DO264" s="94"/>
      <c r="DP264" s="94"/>
      <c r="DQ264" s="94"/>
      <c r="DR264" s="94"/>
      <c r="DS264" s="94"/>
      <c r="DT264" s="94"/>
      <c r="DU264" s="94"/>
      <c r="DV264" s="94"/>
      <c r="DW264" s="94"/>
      <c r="DX264" s="94"/>
      <c r="DY264" s="94"/>
      <c r="DZ264" s="94"/>
      <c r="EA264" s="94"/>
      <c r="EB264" s="94"/>
      <c r="EC264" s="94"/>
      <c r="ED264" s="94"/>
      <c r="EE264" s="94"/>
      <c r="EF264" s="94"/>
      <c r="EG264" s="94"/>
      <c r="EH264" s="94"/>
      <c r="EI264" s="94"/>
      <c r="EJ264" s="94"/>
      <c r="EK264" s="94"/>
      <c r="EL264" s="94"/>
      <c r="EM264" s="94"/>
      <c r="EN264" s="94"/>
      <c r="EO264" s="94"/>
      <c r="EP264" s="94"/>
      <c r="EQ264" s="94"/>
      <c r="ER264" s="94"/>
      <c r="ES264" s="94"/>
      <c r="ET264" s="94"/>
      <c r="EU264" s="94"/>
      <c r="EV264" s="94"/>
      <c r="EW264" s="94"/>
      <c r="EX264" s="94"/>
      <c r="EY264" s="94"/>
      <c r="EZ264" s="94"/>
      <c r="FA264" s="94"/>
      <c r="FB264" s="94"/>
      <c r="FC264" s="94"/>
      <c r="FD264" s="94"/>
      <c r="FE264" s="94"/>
      <c r="FF264" s="94"/>
      <c r="FG264" s="94"/>
      <c r="FH264" s="94"/>
      <c r="FI264" s="94"/>
      <c r="FJ264" s="94"/>
      <c r="FK264" s="94"/>
      <c r="FL264" s="94"/>
      <c r="FM264" s="94"/>
      <c r="FN264" s="94"/>
      <c r="FO264" s="94"/>
      <c r="FP264" s="94"/>
      <c r="FQ264" s="114"/>
      <c r="FR264" s="114"/>
      <c r="FS264" s="114"/>
      <c r="FT264" s="114"/>
      <c r="FU264" s="114"/>
      <c r="FV264" s="114"/>
      <c r="FW264" s="114"/>
      <c r="FX264" s="114"/>
    </row>
    <row r="265" spans="24:180" x14ac:dyDescent="0.3">
      <c r="X265" s="117"/>
      <c r="Y265" s="117"/>
      <c r="Z265" s="39"/>
      <c r="AA265" s="39"/>
      <c r="AB265" s="39"/>
      <c r="AC265" s="98"/>
      <c r="AD265" s="41"/>
      <c r="AE265" s="41"/>
      <c r="AF265" s="40"/>
      <c r="AG265" s="39"/>
      <c r="AH265" s="39"/>
      <c r="AI265" s="98"/>
      <c r="AJ265" s="41"/>
      <c r="AK265" s="41"/>
      <c r="AL265" s="41"/>
      <c r="AM265" s="39"/>
      <c r="AN265" s="39"/>
      <c r="AO265" s="39"/>
      <c r="AP265" s="41"/>
      <c r="AQ265" s="41"/>
      <c r="AR265" s="4"/>
      <c r="AS265" s="10"/>
      <c r="AT265" s="13"/>
      <c r="AU265" s="17"/>
      <c r="AV265" s="11"/>
      <c r="AW265" s="10"/>
      <c r="AX265" s="10"/>
      <c r="AY265" s="10"/>
      <c r="AZ265" s="10"/>
      <c r="BA265" s="10"/>
      <c r="BB265" s="10"/>
      <c r="BC265" s="10"/>
      <c r="BD265" s="10"/>
      <c r="BE265" s="10"/>
      <c r="BF265" s="10"/>
      <c r="BG265" s="10"/>
      <c r="BH265" s="10"/>
      <c r="BI265" s="120"/>
      <c r="BJ265" s="120"/>
      <c r="BK265" s="120"/>
      <c r="BL265" s="120"/>
      <c r="BM265" s="120"/>
      <c r="BN265" s="120"/>
      <c r="BO265" s="120"/>
      <c r="BP265" s="120"/>
      <c r="BQ265" s="120"/>
      <c r="BR265" s="120"/>
      <c r="BS265" s="120"/>
      <c r="BT265" s="120"/>
      <c r="BU265" s="120"/>
      <c r="BV265" s="120"/>
      <c r="BW265" s="120"/>
      <c r="BX265" s="120"/>
      <c r="BY265" s="120"/>
      <c r="BZ265" s="120"/>
      <c r="CA265" s="120"/>
      <c r="CB265" s="120"/>
      <c r="CC265" s="120"/>
      <c r="CD265" s="120"/>
      <c r="CE265" s="120"/>
      <c r="CF265" s="120"/>
      <c r="CG265" s="120"/>
      <c r="CH265" s="120"/>
      <c r="CI265" s="120"/>
      <c r="CJ265" s="120"/>
      <c r="CK265" s="120"/>
      <c r="CL265" s="120"/>
      <c r="CM265" s="120"/>
      <c r="CN265" s="120"/>
      <c r="CO265" s="94"/>
      <c r="CP265" s="94"/>
      <c r="CQ265" s="94"/>
      <c r="CR265" s="94"/>
      <c r="CS265" s="94"/>
      <c r="CT265" s="94"/>
      <c r="CU265" s="94"/>
      <c r="CV265" s="94"/>
      <c r="CW265" s="94"/>
      <c r="CX265" s="94"/>
      <c r="CY265" s="94"/>
      <c r="CZ265" s="94"/>
      <c r="DA265" s="94"/>
      <c r="DB265" s="94"/>
      <c r="DC265" s="94"/>
      <c r="DD265" s="94"/>
      <c r="DE265" s="11"/>
      <c r="DF265" s="11"/>
      <c r="DG265" s="11"/>
      <c r="DH265" s="11"/>
      <c r="DI265" s="11"/>
      <c r="DJ265" s="11"/>
      <c r="DK265" s="11"/>
      <c r="DL265" s="11"/>
      <c r="DM265" s="94"/>
      <c r="DN265" s="94"/>
      <c r="DO265" s="94"/>
      <c r="DP265" s="94"/>
      <c r="DQ265" s="94"/>
      <c r="DR265" s="94"/>
      <c r="DS265" s="94"/>
      <c r="DT265" s="94"/>
      <c r="DU265" s="94"/>
      <c r="DV265" s="94"/>
      <c r="DW265" s="94"/>
      <c r="DX265" s="94"/>
      <c r="DY265" s="94"/>
      <c r="DZ265" s="94"/>
      <c r="EA265" s="94"/>
      <c r="EB265" s="94"/>
      <c r="EC265" s="94"/>
      <c r="ED265" s="94"/>
      <c r="EE265" s="94"/>
      <c r="EF265" s="94"/>
      <c r="EG265" s="94"/>
      <c r="EH265" s="94"/>
      <c r="EI265" s="94"/>
      <c r="EJ265" s="94"/>
      <c r="EK265" s="94"/>
      <c r="EL265" s="94"/>
      <c r="EM265" s="94"/>
      <c r="EN265" s="94"/>
      <c r="EO265" s="94"/>
      <c r="EP265" s="94"/>
      <c r="EQ265" s="94"/>
      <c r="ER265" s="94"/>
      <c r="ES265" s="94"/>
      <c r="ET265" s="94"/>
      <c r="EU265" s="94"/>
      <c r="EV265" s="94"/>
      <c r="EW265" s="94"/>
      <c r="EX265" s="94"/>
      <c r="EY265" s="94"/>
      <c r="EZ265" s="94"/>
      <c r="FA265" s="94"/>
      <c r="FB265" s="94"/>
      <c r="FC265" s="94"/>
      <c r="FD265" s="94"/>
      <c r="FE265" s="94"/>
      <c r="FF265" s="94"/>
      <c r="FG265" s="94"/>
      <c r="FH265" s="94"/>
      <c r="FI265" s="94"/>
      <c r="FJ265" s="94"/>
      <c r="FK265" s="94"/>
      <c r="FL265" s="94"/>
      <c r="FM265" s="94"/>
      <c r="FN265" s="94"/>
      <c r="FO265" s="94"/>
      <c r="FP265" s="94"/>
      <c r="FQ265" s="114"/>
      <c r="FR265" s="114"/>
      <c r="FS265" s="114"/>
      <c r="FT265" s="114"/>
      <c r="FU265" s="114"/>
      <c r="FV265" s="114"/>
      <c r="FW265" s="114"/>
      <c r="FX265" s="114"/>
    </row>
    <row r="266" spans="24:180" x14ac:dyDescent="0.3">
      <c r="X266" s="117"/>
      <c r="Y266" s="117"/>
      <c r="Z266" s="39"/>
      <c r="AA266" s="39"/>
      <c r="AB266" s="39"/>
      <c r="AC266" s="98"/>
      <c r="AD266" s="41"/>
      <c r="AE266" s="41"/>
      <c r="AF266" s="40"/>
      <c r="AG266" s="39"/>
      <c r="AH266" s="39"/>
      <c r="AI266" s="98"/>
      <c r="AJ266" s="41"/>
      <c r="AK266" s="41"/>
      <c r="AL266" s="41"/>
      <c r="AM266" s="39"/>
      <c r="AN266" s="39"/>
      <c r="AO266" s="39"/>
      <c r="AP266" s="41"/>
      <c r="AQ266" s="41"/>
      <c r="AR266" s="4"/>
      <c r="AS266" s="10"/>
      <c r="AT266" s="13"/>
      <c r="AU266" s="17"/>
      <c r="AV266" s="11"/>
      <c r="AW266" s="10"/>
      <c r="AX266" s="10"/>
      <c r="AY266" s="10"/>
      <c r="AZ266" s="10"/>
      <c r="BA266" s="10"/>
      <c r="BB266" s="10"/>
      <c r="BC266" s="10"/>
      <c r="BD266" s="10"/>
      <c r="BE266" s="10"/>
      <c r="BF266" s="10"/>
      <c r="BG266" s="10"/>
      <c r="BH266" s="10"/>
      <c r="BI266" s="120"/>
      <c r="BJ266" s="120"/>
      <c r="BK266" s="120"/>
      <c r="BL266" s="120"/>
      <c r="BM266" s="120"/>
      <c r="BN266" s="120"/>
      <c r="BO266" s="120"/>
      <c r="BP266" s="120"/>
      <c r="BQ266" s="120"/>
      <c r="BR266" s="120"/>
      <c r="BS266" s="120"/>
      <c r="BT266" s="120"/>
      <c r="BU266" s="120"/>
      <c r="BV266" s="120"/>
      <c r="BW266" s="120"/>
      <c r="BX266" s="120"/>
      <c r="BY266" s="120"/>
      <c r="BZ266" s="120"/>
      <c r="CA266" s="120"/>
      <c r="CB266" s="120"/>
      <c r="CC266" s="120"/>
      <c r="CD266" s="120"/>
      <c r="CE266" s="120"/>
      <c r="CF266" s="120"/>
      <c r="CG266" s="120"/>
      <c r="CH266" s="120"/>
      <c r="CI266" s="120"/>
      <c r="CJ266" s="120"/>
      <c r="CK266" s="120"/>
      <c r="CL266" s="120"/>
      <c r="CM266" s="120"/>
      <c r="CN266" s="120"/>
      <c r="CO266" s="94"/>
      <c r="CP266" s="94"/>
      <c r="CQ266" s="94"/>
      <c r="CR266" s="94"/>
      <c r="CS266" s="94"/>
      <c r="CT266" s="94"/>
      <c r="CU266" s="94"/>
      <c r="CV266" s="94"/>
      <c r="CW266" s="94"/>
      <c r="CX266" s="94"/>
      <c r="CY266" s="94"/>
      <c r="CZ266" s="94"/>
      <c r="DA266" s="94"/>
      <c r="DB266" s="94"/>
      <c r="DC266" s="94"/>
      <c r="DD266" s="94"/>
      <c r="DE266" s="11"/>
      <c r="DF266" s="11"/>
      <c r="DG266" s="11"/>
      <c r="DH266" s="11"/>
      <c r="DI266" s="11"/>
      <c r="DJ266" s="11"/>
      <c r="DK266" s="11"/>
      <c r="DL266" s="11"/>
      <c r="DM266" s="94"/>
      <c r="DN266" s="94"/>
      <c r="DO266" s="94"/>
      <c r="DP266" s="94"/>
      <c r="DQ266" s="94"/>
      <c r="DR266" s="94"/>
      <c r="DS266" s="94"/>
      <c r="DT266" s="94"/>
      <c r="DU266" s="94"/>
      <c r="DV266" s="94"/>
      <c r="DW266" s="94"/>
      <c r="DX266" s="94"/>
      <c r="DY266" s="94"/>
      <c r="DZ266" s="94"/>
      <c r="EA266" s="94"/>
      <c r="EB266" s="94"/>
      <c r="EC266" s="94"/>
      <c r="ED266" s="94"/>
      <c r="EE266" s="94"/>
      <c r="EF266" s="94"/>
      <c r="EG266" s="94"/>
      <c r="EH266" s="94"/>
      <c r="EI266" s="94"/>
      <c r="EJ266" s="94"/>
      <c r="EK266" s="94"/>
      <c r="EL266" s="94"/>
      <c r="EM266" s="94"/>
      <c r="EN266" s="94"/>
      <c r="EO266" s="94"/>
      <c r="EP266" s="94"/>
      <c r="EQ266" s="94"/>
      <c r="ER266" s="94"/>
      <c r="ES266" s="94"/>
      <c r="ET266" s="94"/>
      <c r="EU266" s="94"/>
      <c r="EV266" s="94"/>
      <c r="EW266" s="94"/>
      <c r="EX266" s="94"/>
      <c r="EY266" s="94"/>
      <c r="EZ266" s="94"/>
      <c r="FA266" s="94"/>
      <c r="FB266" s="94"/>
      <c r="FC266" s="94"/>
      <c r="FD266" s="94"/>
      <c r="FE266" s="94"/>
      <c r="FF266" s="94"/>
      <c r="FG266" s="94"/>
      <c r="FH266" s="94"/>
      <c r="FI266" s="94"/>
      <c r="FJ266" s="94"/>
      <c r="FK266" s="94"/>
      <c r="FL266" s="94"/>
      <c r="FM266" s="94"/>
      <c r="FN266" s="94"/>
      <c r="FO266" s="94"/>
      <c r="FP266" s="94"/>
      <c r="FQ266" s="114"/>
      <c r="FR266" s="114"/>
      <c r="FS266" s="114"/>
      <c r="FT266" s="114"/>
      <c r="FU266" s="114"/>
      <c r="FV266" s="114"/>
      <c r="FW266" s="114"/>
      <c r="FX266" s="114"/>
    </row>
    <row r="267" spans="24:180" x14ac:dyDescent="0.3">
      <c r="X267" s="117"/>
      <c r="Y267" s="117"/>
      <c r="Z267" s="39"/>
      <c r="AA267" s="39"/>
      <c r="AB267" s="39"/>
      <c r="AC267" s="98"/>
      <c r="AD267" s="41"/>
      <c r="AE267" s="41"/>
      <c r="AF267" s="40"/>
      <c r="AG267" s="39"/>
      <c r="AH267" s="39"/>
      <c r="AI267" s="98"/>
      <c r="AJ267" s="41"/>
      <c r="AK267" s="41"/>
      <c r="AL267" s="41"/>
      <c r="AM267" s="39"/>
      <c r="AN267" s="39"/>
      <c r="AO267" s="39"/>
      <c r="AP267" s="41"/>
      <c r="AQ267" s="41"/>
      <c r="AR267" s="4"/>
      <c r="AS267" s="10"/>
      <c r="AT267" s="13"/>
      <c r="AU267" s="17"/>
      <c r="AV267" s="11"/>
      <c r="AW267" s="10"/>
      <c r="AX267" s="10"/>
      <c r="AY267" s="10"/>
      <c r="AZ267" s="10"/>
      <c r="BA267" s="10"/>
      <c r="BB267" s="10"/>
      <c r="BC267" s="10"/>
      <c r="BD267" s="10"/>
      <c r="BE267" s="10"/>
      <c r="BF267" s="10"/>
      <c r="BG267" s="10"/>
      <c r="BH267" s="10"/>
      <c r="BI267" s="120"/>
      <c r="BJ267" s="120"/>
      <c r="BK267" s="120"/>
      <c r="BL267" s="120"/>
      <c r="BM267" s="120"/>
      <c r="BN267" s="120"/>
      <c r="BO267" s="120"/>
      <c r="BP267" s="120"/>
      <c r="BQ267" s="120"/>
      <c r="BR267" s="120"/>
      <c r="BS267" s="120"/>
      <c r="BT267" s="120"/>
      <c r="BU267" s="120"/>
      <c r="BV267" s="120"/>
      <c r="BW267" s="120"/>
      <c r="BX267" s="120"/>
      <c r="BY267" s="120"/>
      <c r="BZ267" s="120"/>
      <c r="CA267" s="120"/>
      <c r="CB267" s="120"/>
      <c r="CC267" s="120"/>
      <c r="CD267" s="120"/>
      <c r="CE267" s="120"/>
      <c r="CF267" s="120"/>
      <c r="CG267" s="120"/>
      <c r="CH267" s="120"/>
      <c r="CI267" s="120"/>
      <c r="CJ267" s="120"/>
      <c r="CK267" s="120"/>
      <c r="CL267" s="120"/>
      <c r="CM267" s="120"/>
      <c r="CN267" s="120"/>
      <c r="CO267" s="94"/>
      <c r="CP267" s="94"/>
      <c r="CQ267" s="94"/>
      <c r="CR267" s="94"/>
      <c r="CS267" s="94"/>
      <c r="CT267" s="94"/>
      <c r="CU267" s="94"/>
      <c r="CV267" s="94"/>
      <c r="CW267" s="94"/>
      <c r="CX267" s="94"/>
      <c r="CY267" s="94"/>
      <c r="CZ267" s="94"/>
      <c r="DA267" s="94"/>
      <c r="DB267" s="94"/>
      <c r="DC267" s="94"/>
      <c r="DD267" s="94"/>
      <c r="DE267" s="11"/>
      <c r="DF267" s="11"/>
      <c r="DG267" s="11"/>
      <c r="DH267" s="11"/>
      <c r="DI267" s="11"/>
      <c r="DJ267" s="11"/>
      <c r="DK267" s="11"/>
      <c r="DL267" s="11"/>
      <c r="DM267" s="94"/>
      <c r="DN267" s="94"/>
      <c r="DO267" s="94"/>
      <c r="DP267" s="94"/>
      <c r="DQ267" s="94"/>
      <c r="DR267" s="94"/>
      <c r="DS267" s="94"/>
      <c r="DT267" s="94"/>
      <c r="DU267" s="94"/>
      <c r="DV267" s="94"/>
      <c r="DW267" s="94"/>
      <c r="DX267" s="94"/>
      <c r="DY267" s="94"/>
      <c r="DZ267" s="94"/>
      <c r="EA267" s="94"/>
      <c r="EB267" s="94"/>
      <c r="EC267" s="94"/>
      <c r="ED267" s="94"/>
      <c r="EE267" s="94"/>
      <c r="EF267" s="94"/>
      <c r="EG267" s="94"/>
      <c r="EH267" s="94"/>
      <c r="EI267" s="94"/>
      <c r="EJ267" s="94"/>
      <c r="EK267" s="94"/>
      <c r="EL267" s="94"/>
      <c r="EM267" s="94"/>
      <c r="EN267" s="94"/>
      <c r="EO267" s="94"/>
      <c r="EP267" s="94"/>
      <c r="EQ267" s="94"/>
      <c r="ER267" s="94"/>
      <c r="ES267" s="94"/>
      <c r="ET267" s="94"/>
      <c r="EU267" s="94"/>
      <c r="EV267" s="94"/>
      <c r="EW267" s="94"/>
      <c r="EX267" s="94"/>
      <c r="EY267" s="94"/>
      <c r="EZ267" s="94"/>
      <c r="FA267" s="94"/>
      <c r="FB267" s="94"/>
      <c r="FC267" s="94"/>
      <c r="FD267" s="94"/>
      <c r="FE267" s="94"/>
      <c r="FF267" s="94"/>
      <c r="FG267" s="94"/>
      <c r="FH267" s="94"/>
      <c r="FI267" s="94"/>
      <c r="FJ267" s="94"/>
      <c r="FK267" s="94"/>
      <c r="FL267" s="94"/>
      <c r="FM267" s="94"/>
      <c r="FN267" s="94"/>
      <c r="FO267" s="94"/>
      <c r="FP267" s="94"/>
      <c r="FQ267" s="114"/>
      <c r="FR267" s="114"/>
      <c r="FS267" s="114"/>
      <c r="FT267" s="114"/>
      <c r="FU267" s="114"/>
      <c r="FV267" s="114"/>
      <c r="FW267" s="114"/>
      <c r="FX267" s="114"/>
    </row>
    <row r="268" spans="24:180" x14ac:dyDescent="0.3">
      <c r="X268" s="117"/>
      <c r="Y268" s="117"/>
      <c r="Z268" s="39"/>
      <c r="AA268" s="39"/>
      <c r="AB268" s="39"/>
      <c r="AC268" s="98"/>
      <c r="AD268" s="41"/>
      <c r="AE268" s="41"/>
      <c r="AF268" s="40"/>
      <c r="AG268" s="39"/>
      <c r="AH268" s="39"/>
      <c r="AI268" s="98"/>
      <c r="AJ268" s="41"/>
      <c r="AK268" s="41"/>
      <c r="AL268" s="41"/>
      <c r="AM268" s="39"/>
      <c r="AN268" s="39"/>
      <c r="AO268" s="39"/>
      <c r="AP268" s="41"/>
      <c r="AQ268" s="41"/>
      <c r="AR268" s="4"/>
      <c r="AS268" s="10"/>
      <c r="AT268" s="13"/>
      <c r="AU268" s="17"/>
      <c r="AV268" s="11"/>
      <c r="AW268" s="10"/>
      <c r="AX268" s="10"/>
      <c r="AY268" s="10"/>
      <c r="AZ268" s="10"/>
      <c r="BA268" s="10"/>
      <c r="BB268" s="10"/>
      <c r="BC268" s="10"/>
      <c r="BD268" s="10"/>
      <c r="BE268" s="10"/>
      <c r="BF268" s="10"/>
      <c r="BG268" s="10"/>
      <c r="BH268" s="10"/>
      <c r="BI268" s="120"/>
      <c r="BJ268" s="120"/>
      <c r="BK268" s="120"/>
      <c r="BL268" s="120"/>
      <c r="BM268" s="120"/>
      <c r="BN268" s="120"/>
      <c r="BO268" s="120"/>
      <c r="BP268" s="120"/>
      <c r="BQ268" s="120"/>
      <c r="BR268" s="120"/>
      <c r="BS268" s="120"/>
      <c r="BT268" s="120"/>
      <c r="BU268" s="120"/>
      <c r="BV268" s="120"/>
      <c r="BW268" s="120"/>
      <c r="BX268" s="120"/>
      <c r="BY268" s="120"/>
      <c r="BZ268" s="120"/>
      <c r="CA268" s="120"/>
      <c r="CB268" s="120"/>
      <c r="CC268" s="120"/>
      <c r="CD268" s="120"/>
      <c r="CE268" s="120"/>
      <c r="CF268" s="120"/>
      <c r="CG268" s="120"/>
      <c r="CH268" s="120"/>
      <c r="CI268" s="120"/>
      <c r="CJ268" s="120"/>
      <c r="CK268" s="120"/>
      <c r="CL268" s="120"/>
      <c r="CM268" s="120"/>
      <c r="CN268" s="120"/>
      <c r="CO268" s="94"/>
      <c r="CP268" s="94"/>
      <c r="CQ268" s="94"/>
      <c r="CR268" s="94"/>
      <c r="CS268" s="94"/>
      <c r="CT268" s="94"/>
      <c r="CU268" s="94"/>
      <c r="CV268" s="94"/>
      <c r="CW268" s="94"/>
      <c r="CX268" s="94"/>
      <c r="CY268" s="94"/>
      <c r="CZ268" s="94"/>
      <c r="DA268" s="94"/>
      <c r="DB268" s="94"/>
      <c r="DC268" s="94"/>
      <c r="DD268" s="94"/>
      <c r="DE268" s="11"/>
      <c r="DF268" s="11"/>
      <c r="DG268" s="11"/>
      <c r="DH268" s="11"/>
      <c r="DI268" s="11"/>
      <c r="DJ268" s="11"/>
      <c r="DK268" s="11"/>
      <c r="DL268" s="11"/>
      <c r="DM268" s="94"/>
      <c r="DN268" s="94"/>
      <c r="DO268" s="94"/>
      <c r="DP268" s="94"/>
      <c r="DQ268" s="94"/>
      <c r="DR268" s="94"/>
      <c r="DS268" s="94"/>
      <c r="DT268" s="94"/>
      <c r="DU268" s="94"/>
      <c r="DV268" s="94"/>
      <c r="DW268" s="94"/>
      <c r="DX268" s="94"/>
      <c r="DY268" s="94"/>
      <c r="DZ268" s="94"/>
      <c r="EA268" s="94"/>
      <c r="EB268" s="94"/>
      <c r="EC268" s="94"/>
      <c r="ED268" s="94"/>
      <c r="EE268" s="94"/>
      <c r="EF268" s="94"/>
      <c r="EG268" s="94"/>
      <c r="EH268" s="94"/>
      <c r="EI268" s="94"/>
      <c r="EJ268" s="94"/>
      <c r="EK268" s="94"/>
      <c r="EL268" s="94"/>
      <c r="EM268" s="94"/>
      <c r="EN268" s="94"/>
      <c r="EO268" s="94"/>
      <c r="EP268" s="94"/>
      <c r="EQ268" s="94"/>
      <c r="ER268" s="94"/>
      <c r="ES268" s="94"/>
      <c r="ET268" s="94"/>
      <c r="EU268" s="94"/>
      <c r="EV268" s="94"/>
      <c r="EW268" s="94"/>
      <c r="EX268" s="94"/>
      <c r="EY268" s="94"/>
      <c r="EZ268" s="94"/>
      <c r="FA268" s="94"/>
      <c r="FB268" s="94"/>
      <c r="FC268" s="94"/>
      <c r="FD268" s="94"/>
      <c r="FE268" s="94"/>
      <c r="FF268" s="94"/>
      <c r="FG268" s="94"/>
      <c r="FH268" s="94"/>
      <c r="FI268" s="94"/>
      <c r="FJ268" s="94"/>
      <c r="FK268" s="94"/>
      <c r="FL268" s="94"/>
      <c r="FM268" s="94"/>
      <c r="FN268" s="94"/>
      <c r="FO268" s="94"/>
      <c r="FP268" s="94"/>
      <c r="FQ268" s="114"/>
      <c r="FR268" s="114"/>
      <c r="FS268" s="114"/>
      <c r="FT268" s="114"/>
      <c r="FU268" s="114"/>
      <c r="FV268" s="114"/>
      <c r="FW268" s="114"/>
      <c r="FX268" s="114"/>
    </row>
    <row r="269" spans="24:180" x14ac:dyDescent="0.3">
      <c r="X269" s="117"/>
      <c r="Y269" s="117"/>
      <c r="Z269" s="39"/>
      <c r="AA269" s="39"/>
      <c r="AB269" s="39"/>
      <c r="AC269" s="98"/>
      <c r="AD269" s="41"/>
      <c r="AE269" s="41"/>
      <c r="AF269" s="40"/>
      <c r="AG269" s="39"/>
      <c r="AH269" s="39"/>
      <c r="AI269" s="98"/>
      <c r="AJ269" s="41"/>
      <c r="AK269" s="41"/>
      <c r="AL269" s="41"/>
      <c r="AM269" s="39"/>
      <c r="AN269" s="39"/>
      <c r="AO269" s="39"/>
      <c r="AP269" s="41"/>
      <c r="AQ269" s="41"/>
      <c r="AR269" s="4"/>
      <c r="AS269" s="10"/>
      <c r="AT269" s="13"/>
      <c r="AU269" s="17"/>
      <c r="AV269" s="11"/>
      <c r="AW269" s="10"/>
      <c r="AX269" s="10"/>
      <c r="AY269" s="10"/>
      <c r="AZ269" s="10"/>
      <c r="BA269" s="10"/>
      <c r="BB269" s="10"/>
      <c r="BC269" s="10"/>
      <c r="BD269" s="10"/>
      <c r="BE269" s="10"/>
      <c r="BF269" s="10"/>
      <c r="BG269" s="10"/>
      <c r="BH269" s="10"/>
      <c r="BI269" s="120"/>
      <c r="BJ269" s="120"/>
      <c r="BK269" s="120"/>
      <c r="BL269" s="120"/>
      <c r="BM269" s="120"/>
      <c r="BN269" s="120"/>
      <c r="BO269" s="120"/>
      <c r="BP269" s="120"/>
      <c r="BQ269" s="120"/>
      <c r="BR269" s="120"/>
      <c r="BS269" s="120"/>
      <c r="BT269" s="120"/>
      <c r="BU269" s="120"/>
      <c r="BV269" s="120"/>
      <c r="BW269" s="120"/>
      <c r="BX269" s="120"/>
      <c r="BY269" s="120"/>
      <c r="BZ269" s="120"/>
      <c r="CA269" s="120"/>
      <c r="CB269" s="120"/>
      <c r="CC269" s="120"/>
      <c r="CD269" s="120"/>
      <c r="CE269" s="120"/>
      <c r="CF269" s="120"/>
      <c r="CG269" s="120"/>
      <c r="CH269" s="120"/>
      <c r="CI269" s="120"/>
      <c r="CJ269" s="120"/>
      <c r="CK269" s="120"/>
      <c r="CL269" s="120"/>
      <c r="CM269" s="120"/>
      <c r="CN269" s="120"/>
      <c r="CO269" s="94"/>
      <c r="CP269" s="94"/>
      <c r="CQ269" s="94"/>
      <c r="CR269" s="94"/>
      <c r="CS269" s="94"/>
      <c r="CT269" s="94"/>
      <c r="CU269" s="94"/>
      <c r="CV269" s="94"/>
      <c r="CW269" s="94"/>
      <c r="CX269" s="94"/>
      <c r="CY269" s="94"/>
      <c r="CZ269" s="94"/>
      <c r="DA269" s="94"/>
      <c r="DB269" s="94"/>
      <c r="DC269" s="94"/>
      <c r="DD269" s="94"/>
      <c r="DE269" s="11"/>
      <c r="DF269" s="11"/>
      <c r="DG269" s="11"/>
      <c r="DH269" s="11"/>
      <c r="DI269" s="11"/>
      <c r="DJ269" s="11"/>
      <c r="DK269" s="11"/>
      <c r="DL269" s="11"/>
      <c r="DM269" s="94"/>
      <c r="DN269" s="94"/>
      <c r="DO269" s="94"/>
      <c r="DP269" s="94"/>
      <c r="DQ269" s="94"/>
      <c r="DR269" s="94"/>
      <c r="DS269" s="94"/>
      <c r="DT269" s="94"/>
      <c r="DU269" s="94"/>
      <c r="DV269" s="94"/>
      <c r="DW269" s="94"/>
      <c r="DX269" s="94"/>
      <c r="DY269" s="94"/>
      <c r="DZ269" s="94"/>
      <c r="EA269" s="94"/>
      <c r="EB269" s="94"/>
      <c r="EC269" s="94"/>
      <c r="ED269" s="94"/>
      <c r="EE269" s="94"/>
      <c r="EF269" s="94"/>
      <c r="EG269" s="94"/>
      <c r="EH269" s="94"/>
      <c r="EI269" s="94"/>
      <c r="EJ269" s="94"/>
      <c r="EK269" s="94"/>
      <c r="EL269" s="94"/>
      <c r="EM269" s="94"/>
      <c r="EN269" s="94"/>
      <c r="EO269" s="94"/>
      <c r="EP269" s="94"/>
      <c r="EQ269" s="94"/>
      <c r="ER269" s="94"/>
      <c r="ES269" s="94"/>
      <c r="ET269" s="94"/>
      <c r="EU269" s="94"/>
      <c r="EV269" s="94"/>
      <c r="EW269" s="94"/>
      <c r="EX269" s="94"/>
      <c r="EY269" s="94"/>
      <c r="EZ269" s="94"/>
      <c r="FA269" s="94"/>
      <c r="FB269" s="94"/>
      <c r="FC269" s="94"/>
      <c r="FD269" s="94"/>
      <c r="FE269" s="94"/>
      <c r="FF269" s="94"/>
      <c r="FG269" s="94"/>
      <c r="FH269" s="94"/>
      <c r="FI269" s="94"/>
      <c r="FJ269" s="94"/>
      <c r="FK269" s="94"/>
      <c r="FL269" s="94"/>
      <c r="FM269" s="94"/>
      <c r="FN269" s="94"/>
      <c r="FO269" s="94"/>
      <c r="FP269" s="94"/>
      <c r="FQ269" s="114"/>
      <c r="FR269" s="114"/>
      <c r="FS269" s="114"/>
      <c r="FT269" s="114"/>
      <c r="FU269" s="114"/>
      <c r="FV269" s="114"/>
      <c r="FW269" s="114"/>
      <c r="FX269" s="114"/>
    </row>
    <row r="270" spans="24:180" x14ac:dyDescent="0.3">
      <c r="X270" s="117"/>
      <c r="Y270" s="117"/>
      <c r="Z270" s="39"/>
      <c r="AA270" s="39"/>
      <c r="AB270" s="39"/>
      <c r="AC270" s="98"/>
      <c r="AD270" s="41"/>
      <c r="AE270" s="41"/>
      <c r="AF270" s="40"/>
      <c r="AG270" s="39"/>
      <c r="AH270" s="39"/>
      <c r="AI270" s="98"/>
      <c r="AJ270" s="41"/>
      <c r="AK270" s="41"/>
      <c r="AL270" s="41"/>
      <c r="AM270" s="39"/>
      <c r="AN270" s="39"/>
      <c r="AO270" s="39"/>
      <c r="AP270" s="41"/>
      <c r="AQ270" s="41"/>
      <c r="AR270" s="4"/>
      <c r="AS270" s="10"/>
      <c r="AT270" s="13"/>
      <c r="AU270" s="17"/>
      <c r="AV270" s="11"/>
      <c r="AW270" s="10"/>
      <c r="AX270" s="10"/>
      <c r="AY270" s="10"/>
      <c r="AZ270" s="10"/>
      <c r="BA270" s="10"/>
      <c r="BB270" s="10"/>
      <c r="BC270" s="10"/>
      <c r="BD270" s="10"/>
      <c r="BE270" s="10"/>
      <c r="BF270" s="10"/>
      <c r="BG270" s="10"/>
      <c r="BH270" s="10"/>
      <c r="BI270" s="120"/>
      <c r="BJ270" s="120"/>
      <c r="BK270" s="120"/>
      <c r="BL270" s="120"/>
      <c r="BM270" s="120"/>
      <c r="BN270" s="120"/>
      <c r="BO270" s="120"/>
      <c r="BP270" s="120"/>
      <c r="BQ270" s="120"/>
      <c r="BR270" s="120"/>
      <c r="BS270" s="120"/>
      <c r="BT270" s="120"/>
      <c r="BU270" s="120"/>
      <c r="BV270" s="120"/>
      <c r="BW270" s="120"/>
      <c r="BX270" s="120"/>
      <c r="BY270" s="120"/>
      <c r="BZ270" s="120"/>
      <c r="CA270" s="120"/>
      <c r="CB270" s="120"/>
      <c r="CC270" s="120"/>
      <c r="CD270" s="120"/>
      <c r="CE270" s="120"/>
      <c r="CF270" s="120"/>
      <c r="CG270" s="120"/>
      <c r="CH270" s="120"/>
      <c r="CI270" s="120"/>
      <c r="CJ270" s="120"/>
      <c r="CK270" s="120"/>
      <c r="CL270" s="120"/>
      <c r="CM270" s="120"/>
      <c r="CN270" s="120"/>
      <c r="CO270" s="94"/>
      <c r="CP270" s="94"/>
      <c r="CQ270" s="94"/>
      <c r="CR270" s="94"/>
      <c r="CS270" s="94"/>
      <c r="CT270" s="94"/>
      <c r="CU270" s="94"/>
      <c r="CV270" s="94"/>
      <c r="CW270" s="94"/>
      <c r="CX270" s="94"/>
      <c r="CY270" s="94"/>
      <c r="CZ270" s="94"/>
      <c r="DA270" s="94"/>
      <c r="DB270" s="94"/>
      <c r="DC270" s="94"/>
      <c r="DD270" s="94"/>
      <c r="DE270" s="11"/>
      <c r="DF270" s="11"/>
      <c r="DG270" s="11"/>
      <c r="DH270" s="11"/>
      <c r="DI270" s="11"/>
      <c r="DJ270" s="11"/>
      <c r="DK270" s="11"/>
      <c r="DL270" s="11"/>
      <c r="DM270" s="94"/>
      <c r="DN270" s="94"/>
      <c r="DO270" s="94"/>
      <c r="DP270" s="94"/>
      <c r="DQ270" s="94"/>
      <c r="DR270" s="94"/>
      <c r="DS270" s="94"/>
      <c r="DT270" s="94"/>
      <c r="DU270" s="94"/>
      <c r="DV270" s="94"/>
      <c r="DW270" s="94"/>
      <c r="DX270" s="94"/>
      <c r="DY270" s="94"/>
      <c r="DZ270" s="94"/>
      <c r="EA270" s="94"/>
      <c r="EB270" s="94"/>
      <c r="EC270" s="94"/>
      <c r="ED270" s="94"/>
      <c r="EE270" s="94"/>
      <c r="EF270" s="94"/>
      <c r="EG270" s="94"/>
      <c r="EH270" s="94"/>
      <c r="EI270" s="94"/>
      <c r="EJ270" s="94"/>
      <c r="EK270" s="94"/>
      <c r="EL270" s="94"/>
      <c r="EM270" s="94"/>
      <c r="EN270" s="94"/>
      <c r="EO270" s="94"/>
      <c r="EP270" s="94"/>
      <c r="EQ270" s="94"/>
      <c r="ER270" s="94"/>
      <c r="ES270" s="94"/>
      <c r="ET270" s="94"/>
      <c r="EU270" s="94"/>
      <c r="EV270" s="94"/>
      <c r="EW270" s="94"/>
      <c r="EX270" s="94"/>
      <c r="EY270" s="94"/>
      <c r="EZ270" s="94"/>
      <c r="FA270" s="94"/>
      <c r="FB270" s="94"/>
      <c r="FC270" s="94"/>
      <c r="FD270" s="94"/>
      <c r="FE270" s="94"/>
      <c r="FF270" s="94"/>
      <c r="FG270" s="94"/>
      <c r="FH270" s="94"/>
      <c r="FI270" s="94"/>
      <c r="FJ270" s="94"/>
      <c r="FK270" s="94"/>
      <c r="FL270" s="94"/>
      <c r="FM270" s="94"/>
      <c r="FN270" s="94"/>
      <c r="FO270" s="94"/>
      <c r="FP270" s="94"/>
      <c r="FQ270" s="114"/>
      <c r="FR270" s="114"/>
      <c r="FS270" s="114"/>
      <c r="FT270" s="114"/>
      <c r="FU270" s="114"/>
      <c r="FV270" s="114"/>
      <c r="FW270" s="114"/>
      <c r="FX270" s="114"/>
    </row>
    <row r="271" spans="24:180" x14ac:dyDescent="0.3">
      <c r="X271" s="117"/>
      <c r="Y271" s="117"/>
      <c r="Z271" s="39"/>
      <c r="AA271" s="39"/>
      <c r="AB271" s="39"/>
      <c r="AC271" s="98"/>
      <c r="AD271" s="41"/>
      <c r="AE271" s="41"/>
      <c r="AF271" s="40"/>
      <c r="AG271" s="39"/>
      <c r="AH271" s="39"/>
      <c r="AI271" s="98"/>
      <c r="AJ271" s="41"/>
      <c r="AK271" s="41"/>
      <c r="AL271" s="41"/>
      <c r="AM271" s="39"/>
      <c r="AN271" s="39"/>
      <c r="AO271" s="39"/>
      <c r="AP271" s="41"/>
      <c r="AQ271" s="41"/>
      <c r="AR271" s="4"/>
      <c r="AS271" s="10"/>
      <c r="AT271" s="13"/>
      <c r="AU271" s="17"/>
      <c r="AV271" s="11"/>
      <c r="AW271" s="10"/>
      <c r="AX271" s="10"/>
      <c r="AY271" s="10"/>
      <c r="AZ271" s="10"/>
      <c r="BA271" s="10"/>
      <c r="BB271" s="10"/>
      <c r="BC271" s="10"/>
      <c r="BD271" s="10"/>
      <c r="BE271" s="10"/>
      <c r="BF271" s="10"/>
      <c r="BG271" s="10"/>
      <c r="BH271" s="10"/>
      <c r="BI271" s="120"/>
      <c r="BJ271" s="120"/>
      <c r="BK271" s="120"/>
      <c r="BL271" s="120"/>
      <c r="BM271" s="120"/>
      <c r="BN271" s="120"/>
      <c r="BO271" s="120"/>
      <c r="BP271" s="120"/>
      <c r="BQ271" s="120"/>
      <c r="BR271" s="120"/>
      <c r="BS271" s="120"/>
      <c r="BT271" s="120"/>
      <c r="BU271" s="120"/>
      <c r="BV271" s="120"/>
      <c r="BW271" s="120"/>
      <c r="BX271" s="120"/>
      <c r="BY271" s="120"/>
      <c r="BZ271" s="120"/>
      <c r="CA271" s="120"/>
      <c r="CB271" s="120"/>
      <c r="CC271" s="120"/>
      <c r="CD271" s="120"/>
      <c r="CE271" s="120"/>
      <c r="CF271" s="120"/>
      <c r="CG271" s="120"/>
      <c r="CH271" s="120"/>
      <c r="CI271" s="120"/>
      <c r="CJ271" s="120"/>
      <c r="CK271" s="120"/>
      <c r="CL271" s="120"/>
      <c r="CM271" s="120"/>
      <c r="CN271" s="120"/>
      <c r="CO271" s="94"/>
      <c r="CP271" s="94"/>
      <c r="CQ271" s="94"/>
      <c r="CR271" s="94"/>
      <c r="CS271" s="94"/>
      <c r="CT271" s="94"/>
      <c r="CU271" s="94"/>
      <c r="CV271" s="94"/>
      <c r="CW271" s="94"/>
      <c r="CX271" s="94"/>
      <c r="CY271" s="94"/>
      <c r="CZ271" s="94"/>
      <c r="DA271" s="94"/>
      <c r="DB271" s="94"/>
      <c r="DC271" s="94"/>
      <c r="DD271" s="94"/>
      <c r="DE271" s="11"/>
      <c r="DF271" s="11"/>
      <c r="DG271" s="11"/>
      <c r="DH271" s="11"/>
      <c r="DI271" s="11"/>
      <c r="DJ271" s="11"/>
      <c r="DK271" s="11"/>
      <c r="DL271" s="11"/>
      <c r="DM271" s="94"/>
      <c r="DN271" s="94"/>
      <c r="DO271" s="94"/>
      <c r="DP271" s="94"/>
      <c r="DQ271" s="94"/>
      <c r="DR271" s="94"/>
      <c r="DS271" s="94"/>
      <c r="DT271" s="94"/>
      <c r="DU271" s="94"/>
      <c r="DV271" s="94"/>
      <c r="DW271" s="94"/>
      <c r="DX271" s="94"/>
      <c r="DY271" s="94"/>
      <c r="DZ271" s="94"/>
      <c r="EA271" s="94"/>
      <c r="EB271" s="94"/>
      <c r="EC271" s="94"/>
      <c r="ED271" s="94"/>
      <c r="EE271" s="94"/>
      <c r="EF271" s="94"/>
      <c r="EG271" s="94"/>
      <c r="EH271" s="94"/>
      <c r="EI271" s="94"/>
      <c r="EJ271" s="94"/>
      <c r="EK271" s="94"/>
      <c r="EL271" s="94"/>
      <c r="EM271" s="94"/>
      <c r="EN271" s="94"/>
      <c r="EO271" s="94"/>
      <c r="EP271" s="94"/>
      <c r="EQ271" s="94"/>
      <c r="ER271" s="94"/>
      <c r="ES271" s="94"/>
      <c r="ET271" s="94"/>
      <c r="EU271" s="94"/>
      <c r="EV271" s="94"/>
      <c r="EW271" s="94"/>
      <c r="EX271" s="94"/>
      <c r="EY271" s="94"/>
      <c r="EZ271" s="94"/>
      <c r="FA271" s="94"/>
      <c r="FB271" s="94"/>
      <c r="FC271" s="94"/>
      <c r="FD271" s="94"/>
      <c r="FE271" s="94"/>
      <c r="FF271" s="94"/>
      <c r="FG271" s="94"/>
      <c r="FH271" s="94"/>
      <c r="FI271" s="94"/>
      <c r="FJ271" s="94"/>
      <c r="FK271" s="94"/>
      <c r="FL271" s="94"/>
      <c r="FM271" s="94"/>
      <c r="FN271" s="94"/>
      <c r="FO271" s="94"/>
      <c r="FP271" s="94"/>
      <c r="FQ271" s="114"/>
      <c r="FR271" s="114"/>
      <c r="FS271" s="114"/>
      <c r="FT271" s="114"/>
      <c r="FU271" s="114"/>
      <c r="FV271" s="114"/>
      <c r="FW271" s="114"/>
      <c r="FX271" s="114"/>
    </row>
    <row r="272" spans="24:180" x14ac:dyDescent="0.3">
      <c r="X272" s="117"/>
      <c r="Y272" s="117"/>
      <c r="Z272" s="39"/>
      <c r="AA272" s="39"/>
      <c r="AB272" s="39"/>
      <c r="AC272" s="98"/>
      <c r="AD272" s="41"/>
      <c r="AE272" s="41"/>
      <c r="AF272" s="40"/>
      <c r="AG272" s="39"/>
      <c r="AH272" s="39"/>
      <c r="AI272" s="98"/>
      <c r="AJ272" s="41"/>
      <c r="AK272" s="41"/>
      <c r="AL272" s="41"/>
      <c r="AM272" s="39"/>
      <c r="AN272" s="39"/>
      <c r="AO272" s="39"/>
      <c r="AP272" s="41"/>
      <c r="AQ272" s="41"/>
      <c r="AR272" s="4"/>
      <c r="AS272" s="10"/>
      <c r="AT272" s="13"/>
      <c r="AU272" s="17"/>
      <c r="AV272" s="11"/>
      <c r="AW272" s="10"/>
      <c r="AX272" s="10"/>
      <c r="AY272" s="10"/>
      <c r="AZ272" s="10"/>
      <c r="BA272" s="10"/>
      <c r="BB272" s="10"/>
      <c r="BC272" s="10"/>
      <c r="BD272" s="10"/>
      <c r="BE272" s="10"/>
      <c r="BF272" s="10"/>
      <c r="BG272" s="10"/>
      <c r="BH272" s="1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94"/>
      <c r="CP272" s="94"/>
      <c r="CQ272" s="94"/>
      <c r="CR272" s="94"/>
      <c r="CS272" s="94"/>
      <c r="CT272" s="94"/>
      <c r="CU272" s="94"/>
      <c r="CV272" s="94"/>
      <c r="CW272" s="94"/>
      <c r="CX272" s="94"/>
      <c r="CY272" s="94"/>
      <c r="CZ272" s="94"/>
      <c r="DA272" s="94"/>
      <c r="DB272" s="94"/>
      <c r="DC272" s="94"/>
      <c r="DD272" s="94"/>
      <c r="DE272" s="11"/>
      <c r="DF272" s="11"/>
      <c r="DG272" s="11"/>
      <c r="DH272" s="11"/>
      <c r="DI272" s="11"/>
      <c r="DJ272" s="11"/>
      <c r="DK272" s="11"/>
      <c r="DL272" s="11"/>
      <c r="DM272" s="94"/>
      <c r="DN272" s="94"/>
      <c r="DO272" s="94"/>
      <c r="DP272" s="94"/>
      <c r="DQ272" s="94"/>
      <c r="DR272" s="94"/>
      <c r="DS272" s="94"/>
      <c r="DT272" s="94"/>
      <c r="DU272" s="94"/>
      <c r="DV272" s="94"/>
      <c r="DW272" s="94"/>
      <c r="DX272" s="94"/>
      <c r="DY272" s="94"/>
      <c r="DZ272" s="94"/>
      <c r="EA272" s="94"/>
      <c r="EB272" s="94"/>
      <c r="EC272" s="94"/>
      <c r="ED272" s="94"/>
      <c r="EE272" s="94"/>
      <c r="EF272" s="94"/>
      <c r="EG272" s="94"/>
      <c r="EH272" s="94"/>
      <c r="EI272" s="94"/>
      <c r="EJ272" s="94"/>
      <c r="EK272" s="94"/>
      <c r="EL272" s="94"/>
      <c r="EM272" s="94"/>
      <c r="EN272" s="94"/>
      <c r="EO272" s="94"/>
      <c r="EP272" s="94"/>
      <c r="EQ272" s="94"/>
      <c r="ER272" s="94"/>
      <c r="ES272" s="94"/>
      <c r="ET272" s="94"/>
      <c r="EU272" s="94"/>
      <c r="EV272" s="94"/>
      <c r="EW272" s="94"/>
      <c r="EX272" s="94"/>
      <c r="EY272" s="94"/>
      <c r="EZ272" s="94"/>
      <c r="FA272" s="94"/>
      <c r="FB272" s="94"/>
      <c r="FC272" s="94"/>
      <c r="FD272" s="94"/>
      <c r="FE272" s="94"/>
      <c r="FF272" s="94"/>
      <c r="FG272" s="94"/>
      <c r="FH272" s="94"/>
      <c r="FI272" s="94"/>
      <c r="FJ272" s="94"/>
      <c r="FK272" s="94"/>
      <c r="FL272" s="94"/>
      <c r="FM272" s="94"/>
      <c r="FN272" s="94"/>
      <c r="FO272" s="94"/>
      <c r="FP272" s="94"/>
      <c r="FQ272" s="114"/>
      <c r="FR272" s="114"/>
      <c r="FS272" s="114"/>
      <c r="FT272" s="114"/>
      <c r="FU272" s="114"/>
      <c r="FV272" s="114"/>
      <c r="FW272" s="114"/>
      <c r="FX272" s="114"/>
    </row>
    <row r="273" spans="24:180" x14ac:dyDescent="0.3">
      <c r="X273" s="117"/>
      <c r="Y273" s="117"/>
      <c r="Z273" s="39"/>
      <c r="AA273" s="39"/>
      <c r="AB273" s="39"/>
      <c r="AC273" s="98"/>
      <c r="AD273" s="41"/>
      <c r="AE273" s="41"/>
      <c r="AF273" s="40"/>
      <c r="AG273" s="39"/>
      <c r="AH273" s="39"/>
      <c r="AI273" s="98"/>
      <c r="AJ273" s="41"/>
      <c r="AK273" s="41"/>
      <c r="AL273" s="41"/>
      <c r="AM273" s="39"/>
      <c r="AN273" s="39"/>
      <c r="AO273" s="39"/>
      <c r="AP273" s="41"/>
      <c r="AQ273" s="41"/>
      <c r="AR273" s="4"/>
      <c r="AS273" s="10"/>
      <c r="AT273" s="13"/>
      <c r="AU273" s="17"/>
      <c r="AV273" s="11"/>
      <c r="AW273" s="10"/>
      <c r="AX273" s="10"/>
      <c r="AY273" s="10"/>
      <c r="AZ273" s="10"/>
      <c r="BA273" s="10"/>
      <c r="BB273" s="10"/>
      <c r="BC273" s="10"/>
      <c r="BD273" s="10"/>
      <c r="BE273" s="10"/>
      <c r="BF273" s="10"/>
      <c r="BG273" s="10"/>
      <c r="BH273" s="10"/>
      <c r="BI273" s="120"/>
      <c r="BJ273" s="120"/>
      <c r="BK273" s="120"/>
      <c r="BL273" s="120"/>
      <c r="BM273" s="120"/>
      <c r="BN273" s="120"/>
      <c r="BO273" s="120"/>
      <c r="BP273" s="120"/>
      <c r="BQ273" s="120"/>
      <c r="BR273" s="120"/>
      <c r="BS273" s="120"/>
      <c r="BT273" s="120"/>
      <c r="BU273" s="120"/>
      <c r="BV273" s="120"/>
      <c r="BW273" s="120"/>
      <c r="BX273" s="120"/>
      <c r="BY273" s="120"/>
      <c r="BZ273" s="120"/>
      <c r="CA273" s="120"/>
      <c r="CB273" s="120"/>
      <c r="CC273" s="120"/>
      <c r="CD273" s="120"/>
      <c r="CE273" s="120"/>
      <c r="CF273" s="120"/>
      <c r="CG273" s="120"/>
      <c r="CH273" s="120"/>
      <c r="CI273" s="120"/>
      <c r="CJ273" s="120"/>
      <c r="CK273" s="120"/>
      <c r="CL273" s="120"/>
      <c r="CM273" s="120"/>
      <c r="CN273" s="120"/>
      <c r="CO273" s="94"/>
      <c r="CP273" s="94"/>
      <c r="CQ273" s="94"/>
      <c r="CR273" s="94"/>
      <c r="CS273" s="94"/>
      <c r="CT273" s="94"/>
      <c r="CU273" s="94"/>
      <c r="CV273" s="94"/>
      <c r="CW273" s="94"/>
      <c r="CX273" s="94"/>
      <c r="CY273" s="94"/>
      <c r="CZ273" s="94"/>
      <c r="DA273" s="94"/>
      <c r="DB273" s="94"/>
      <c r="DC273" s="94"/>
      <c r="DD273" s="94"/>
      <c r="DE273" s="11"/>
      <c r="DF273" s="11"/>
      <c r="DG273" s="11"/>
      <c r="DH273" s="11"/>
      <c r="DI273" s="11"/>
      <c r="DJ273" s="11"/>
      <c r="DK273" s="11"/>
      <c r="DL273" s="11"/>
      <c r="DM273" s="94"/>
      <c r="DN273" s="94"/>
      <c r="DO273" s="94"/>
      <c r="DP273" s="94"/>
      <c r="DQ273" s="94"/>
      <c r="DR273" s="94"/>
      <c r="DS273" s="94"/>
      <c r="DT273" s="94"/>
      <c r="DU273" s="94"/>
      <c r="DV273" s="94"/>
      <c r="DW273" s="94"/>
      <c r="DX273" s="94"/>
      <c r="DY273" s="94"/>
      <c r="DZ273" s="94"/>
      <c r="EA273" s="94"/>
      <c r="EB273" s="94"/>
      <c r="EC273" s="94"/>
      <c r="ED273" s="94"/>
      <c r="EE273" s="94"/>
      <c r="EF273" s="94"/>
      <c r="EG273" s="94"/>
      <c r="EH273" s="94"/>
      <c r="EI273" s="94"/>
      <c r="EJ273" s="94"/>
      <c r="EK273" s="94"/>
      <c r="EL273" s="94"/>
      <c r="EM273" s="94"/>
      <c r="EN273" s="94"/>
      <c r="EO273" s="94"/>
      <c r="EP273" s="94"/>
      <c r="EQ273" s="94"/>
      <c r="ER273" s="94"/>
      <c r="ES273" s="94"/>
      <c r="ET273" s="94"/>
      <c r="EU273" s="94"/>
      <c r="EV273" s="94"/>
      <c r="EW273" s="94"/>
      <c r="EX273" s="94"/>
      <c r="EY273" s="94"/>
      <c r="EZ273" s="94"/>
      <c r="FA273" s="94"/>
      <c r="FB273" s="94"/>
      <c r="FC273" s="94"/>
      <c r="FD273" s="94"/>
      <c r="FE273" s="94"/>
      <c r="FF273" s="94"/>
      <c r="FG273" s="94"/>
      <c r="FH273" s="94"/>
      <c r="FI273" s="94"/>
      <c r="FJ273" s="94"/>
      <c r="FK273" s="94"/>
      <c r="FL273" s="94"/>
      <c r="FM273" s="94"/>
      <c r="FN273" s="94"/>
      <c r="FO273" s="94"/>
      <c r="FP273" s="94"/>
      <c r="FQ273" s="114"/>
      <c r="FR273" s="114"/>
      <c r="FS273" s="114"/>
      <c r="FT273" s="114"/>
      <c r="FU273" s="114"/>
      <c r="FV273" s="114"/>
      <c r="FW273" s="114"/>
      <c r="FX273" s="114"/>
    </row>
    <row r="274" spans="24:180" x14ac:dyDescent="0.3">
      <c r="X274" s="117"/>
      <c r="Y274" s="117"/>
      <c r="Z274" s="39"/>
      <c r="AA274" s="39"/>
      <c r="AB274" s="39"/>
      <c r="AC274" s="98"/>
      <c r="AD274" s="41"/>
      <c r="AE274" s="41"/>
      <c r="AF274" s="40"/>
      <c r="AG274" s="39"/>
      <c r="AH274" s="39"/>
      <c r="AI274" s="98"/>
      <c r="AJ274" s="41"/>
      <c r="AK274" s="41"/>
      <c r="AL274" s="41"/>
      <c r="AM274" s="39"/>
      <c r="AN274" s="39"/>
      <c r="AO274" s="39"/>
      <c r="AP274" s="41"/>
      <c r="AQ274" s="41"/>
      <c r="AR274" s="4"/>
      <c r="AS274" s="10"/>
      <c r="AT274" s="13"/>
      <c r="AU274" s="17"/>
      <c r="AV274" s="11"/>
      <c r="AW274" s="10"/>
      <c r="AX274" s="10"/>
      <c r="AY274" s="10"/>
      <c r="AZ274" s="10"/>
      <c r="BA274" s="10"/>
      <c r="BB274" s="10"/>
      <c r="BC274" s="10"/>
      <c r="BD274" s="10"/>
      <c r="BE274" s="10"/>
      <c r="BF274" s="10"/>
      <c r="BG274" s="10"/>
      <c r="BH274" s="10"/>
      <c r="BI274" s="120"/>
      <c r="BJ274" s="120"/>
      <c r="BK274" s="120"/>
      <c r="BL274" s="120"/>
      <c r="BM274" s="120"/>
      <c r="BN274" s="120"/>
      <c r="BO274" s="120"/>
      <c r="BP274" s="120"/>
      <c r="BQ274" s="120"/>
      <c r="BR274" s="120"/>
      <c r="BS274" s="120"/>
      <c r="BT274" s="120"/>
      <c r="BU274" s="120"/>
      <c r="BV274" s="120"/>
      <c r="BW274" s="120"/>
      <c r="BX274" s="120"/>
      <c r="BY274" s="120"/>
      <c r="BZ274" s="120"/>
      <c r="CA274" s="120"/>
      <c r="CB274" s="120"/>
      <c r="CC274" s="120"/>
      <c r="CD274" s="120"/>
      <c r="CE274" s="120"/>
      <c r="CF274" s="120"/>
      <c r="CG274" s="120"/>
      <c r="CH274" s="120"/>
      <c r="CI274" s="120"/>
      <c r="CJ274" s="120"/>
      <c r="CK274" s="120"/>
      <c r="CL274" s="120"/>
      <c r="CM274" s="120"/>
      <c r="CN274" s="120"/>
      <c r="CO274" s="94"/>
      <c r="CP274" s="94"/>
      <c r="CQ274" s="94"/>
      <c r="CR274" s="94"/>
      <c r="CS274" s="94"/>
      <c r="CT274" s="94"/>
      <c r="CU274" s="94"/>
      <c r="CV274" s="94"/>
      <c r="CW274" s="94"/>
      <c r="CX274" s="94"/>
      <c r="CY274" s="94"/>
      <c r="CZ274" s="94"/>
      <c r="DA274" s="94"/>
      <c r="DB274" s="94"/>
      <c r="DC274" s="94"/>
      <c r="DD274" s="94"/>
      <c r="DE274" s="11"/>
      <c r="DF274" s="11"/>
      <c r="DG274" s="11"/>
      <c r="DH274" s="11"/>
      <c r="DI274" s="11"/>
      <c r="DJ274" s="11"/>
      <c r="DK274" s="11"/>
      <c r="DL274" s="11"/>
      <c r="DM274" s="94"/>
      <c r="DN274" s="94"/>
      <c r="DO274" s="94"/>
      <c r="DP274" s="94"/>
      <c r="DQ274" s="94"/>
      <c r="DR274" s="94"/>
      <c r="DS274" s="94"/>
      <c r="DT274" s="94"/>
      <c r="DU274" s="94"/>
      <c r="DV274" s="94"/>
      <c r="DW274" s="94"/>
      <c r="DX274" s="94"/>
      <c r="DY274" s="94"/>
      <c r="DZ274" s="94"/>
      <c r="EA274" s="94"/>
      <c r="EB274" s="94"/>
      <c r="EC274" s="94"/>
      <c r="ED274" s="94"/>
      <c r="EE274" s="94"/>
      <c r="EF274" s="94"/>
      <c r="EG274" s="94"/>
      <c r="EH274" s="94"/>
      <c r="EI274" s="94"/>
      <c r="EJ274" s="94"/>
      <c r="EK274" s="94"/>
      <c r="EL274" s="94"/>
      <c r="EM274" s="94"/>
      <c r="EN274" s="94"/>
      <c r="EO274" s="94"/>
      <c r="EP274" s="94"/>
      <c r="EQ274" s="94"/>
      <c r="ER274" s="94"/>
      <c r="ES274" s="94"/>
      <c r="ET274" s="94"/>
      <c r="EU274" s="94"/>
      <c r="EV274" s="94"/>
      <c r="EW274" s="94"/>
      <c r="EX274" s="94"/>
      <c r="EY274" s="94"/>
      <c r="EZ274" s="94"/>
      <c r="FA274" s="94"/>
      <c r="FB274" s="94"/>
      <c r="FC274" s="94"/>
      <c r="FD274" s="94"/>
      <c r="FE274" s="94"/>
      <c r="FF274" s="94"/>
      <c r="FG274" s="94"/>
      <c r="FH274" s="94"/>
      <c r="FI274" s="94"/>
      <c r="FJ274" s="94"/>
      <c r="FK274" s="94"/>
      <c r="FL274" s="94"/>
      <c r="FM274" s="94"/>
      <c r="FN274" s="94"/>
      <c r="FO274" s="94"/>
      <c r="FP274" s="94"/>
      <c r="FQ274" s="114"/>
      <c r="FR274" s="114"/>
      <c r="FS274" s="114"/>
      <c r="FT274" s="114"/>
      <c r="FU274" s="114"/>
      <c r="FV274" s="114"/>
      <c r="FW274" s="114"/>
      <c r="FX274" s="114"/>
    </row>
    <row r="275" spans="24:180" x14ac:dyDescent="0.3">
      <c r="X275" s="117"/>
      <c r="Y275" s="117"/>
      <c r="Z275" s="39"/>
      <c r="AA275" s="39"/>
      <c r="AB275" s="39"/>
      <c r="AC275" s="98"/>
      <c r="AD275" s="41"/>
      <c r="AE275" s="41"/>
      <c r="AF275" s="40"/>
      <c r="AG275" s="39"/>
      <c r="AH275" s="39"/>
      <c r="AI275" s="98"/>
      <c r="AJ275" s="41"/>
      <c r="AK275" s="41"/>
      <c r="AL275" s="41"/>
      <c r="AM275" s="39"/>
      <c r="AN275" s="39"/>
      <c r="AO275" s="39"/>
      <c r="AP275" s="41"/>
      <c r="AQ275" s="41"/>
      <c r="AR275" s="4"/>
      <c r="AS275" s="10"/>
      <c r="AT275" s="13"/>
      <c r="AU275" s="17"/>
      <c r="AV275" s="11"/>
      <c r="AW275" s="10"/>
      <c r="AX275" s="10"/>
      <c r="AY275" s="10"/>
      <c r="AZ275" s="10"/>
      <c r="BA275" s="10"/>
      <c r="BB275" s="10"/>
      <c r="BC275" s="10"/>
      <c r="BD275" s="10"/>
      <c r="BE275" s="10"/>
      <c r="BF275" s="10"/>
      <c r="BG275" s="10"/>
      <c r="BH275" s="10"/>
      <c r="BI275" s="120"/>
      <c r="BJ275" s="120"/>
      <c r="BK275" s="120"/>
      <c r="BL275" s="120"/>
      <c r="BM275" s="120"/>
      <c r="BN275" s="120"/>
      <c r="BO275" s="120"/>
      <c r="BP275" s="120"/>
      <c r="BQ275" s="120"/>
      <c r="BR275" s="120"/>
      <c r="BS275" s="120"/>
      <c r="BT275" s="120"/>
      <c r="BU275" s="120"/>
      <c r="BV275" s="120"/>
      <c r="BW275" s="120"/>
      <c r="BX275" s="120"/>
      <c r="BY275" s="120"/>
      <c r="BZ275" s="120"/>
      <c r="CA275" s="120"/>
      <c r="CB275" s="120"/>
      <c r="CC275" s="120"/>
      <c r="CD275" s="120"/>
      <c r="CE275" s="120"/>
      <c r="CF275" s="120"/>
      <c r="CG275" s="120"/>
      <c r="CH275" s="120"/>
      <c r="CI275" s="120"/>
      <c r="CJ275" s="120"/>
      <c r="CK275" s="120"/>
      <c r="CL275" s="120"/>
      <c r="CM275" s="120"/>
      <c r="CN275" s="120"/>
      <c r="CO275" s="94"/>
      <c r="CP275" s="94"/>
      <c r="CQ275" s="94"/>
      <c r="CR275" s="94"/>
      <c r="CS275" s="94"/>
      <c r="CT275" s="94"/>
      <c r="CU275" s="94"/>
      <c r="CV275" s="94"/>
      <c r="CW275" s="94"/>
      <c r="CX275" s="94"/>
      <c r="CY275" s="94"/>
      <c r="CZ275" s="94"/>
      <c r="DA275" s="94"/>
      <c r="DB275" s="94"/>
      <c r="DC275" s="94"/>
      <c r="DD275" s="94"/>
      <c r="DE275" s="11"/>
      <c r="DF275" s="11"/>
      <c r="DG275" s="11"/>
      <c r="DH275" s="11"/>
      <c r="DI275" s="11"/>
      <c r="DJ275" s="11"/>
      <c r="DK275" s="11"/>
      <c r="DL275" s="11"/>
      <c r="DM275" s="94"/>
      <c r="DN275" s="94"/>
      <c r="DO275" s="94"/>
      <c r="DP275" s="94"/>
      <c r="DQ275" s="94"/>
      <c r="DR275" s="94"/>
      <c r="DS275" s="94"/>
      <c r="DT275" s="94"/>
      <c r="DU275" s="94"/>
      <c r="DV275" s="94"/>
      <c r="DW275" s="94"/>
      <c r="DX275" s="94"/>
      <c r="DY275" s="94"/>
      <c r="DZ275" s="94"/>
      <c r="EA275" s="94"/>
      <c r="EB275" s="94"/>
      <c r="EC275" s="94"/>
      <c r="ED275" s="94"/>
      <c r="EE275" s="94"/>
      <c r="EF275" s="94"/>
      <c r="EG275" s="94"/>
      <c r="EH275" s="94"/>
      <c r="EI275" s="94"/>
      <c r="EJ275" s="94"/>
      <c r="EK275" s="94"/>
      <c r="EL275" s="94"/>
      <c r="EM275" s="94"/>
      <c r="EN275" s="94"/>
      <c r="EO275" s="94"/>
      <c r="EP275" s="94"/>
      <c r="EQ275" s="94"/>
      <c r="ER275" s="94"/>
      <c r="ES275" s="94"/>
      <c r="ET275" s="94"/>
      <c r="EU275" s="94"/>
      <c r="EV275" s="94"/>
      <c r="EW275" s="94"/>
      <c r="EX275" s="94"/>
      <c r="EY275" s="94"/>
      <c r="EZ275" s="94"/>
      <c r="FA275" s="94"/>
      <c r="FB275" s="94"/>
      <c r="FC275" s="94"/>
      <c r="FD275" s="94"/>
      <c r="FE275" s="94"/>
      <c r="FF275" s="94"/>
      <c r="FG275" s="94"/>
      <c r="FH275" s="94"/>
      <c r="FI275" s="94"/>
      <c r="FJ275" s="94"/>
      <c r="FK275" s="94"/>
      <c r="FL275" s="94"/>
      <c r="FM275" s="94"/>
      <c r="FN275" s="94"/>
      <c r="FO275" s="94"/>
      <c r="FP275" s="94"/>
      <c r="FQ275" s="114"/>
      <c r="FR275" s="114"/>
      <c r="FS275" s="114"/>
      <c r="FT275" s="114"/>
      <c r="FU275" s="114"/>
      <c r="FV275" s="114"/>
      <c r="FW275" s="114"/>
      <c r="FX275" s="114"/>
    </row>
    <row r="276" spans="24:180" x14ac:dyDescent="0.3">
      <c r="X276" s="117"/>
      <c r="Y276" s="117"/>
      <c r="Z276" s="39"/>
      <c r="AA276" s="39"/>
      <c r="AB276" s="39"/>
      <c r="AC276" s="98"/>
      <c r="AD276" s="41"/>
      <c r="AE276" s="41"/>
      <c r="AF276" s="40"/>
      <c r="AG276" s="39"/>
      <c r="AH276" s="39"/>
      <c r="AI276" s="98"/>
      <c r="AJ276" s="41"/>
      <c r="AK276" s="41"/>
      <c r="AL276" s="41"/>
      <c r="AM276" s="39"/>
      <c r="AN276" s="39"/>
      <c r="AO276" s="39"/>
      <c r="AP276" s="41"/>
      <c r="AQ276" s="41"/>
      <c r="AR276" s="4"/>
      <c r="AS276" s="10"/>
      <c r="AT276" s="13"/>
      <c r="AU276" s="17"/>
      <c r="AV276" s="11"/>
      <c r="AW276" s="10"/>
      <c r="AX276" s="10"/>
      <c r="AY276" s="10"/>
      <c r="AZ276" s="10"/>
      <c r="BA276" s="10"/>
      <c r="BB276" s="10"/>
      <c r="BC276" s="10"/>
      <c r="BD276" s="10"/>
      <c r="BE276" s="10"/>
      <c r="BF276" s="10"/>
      <c r="BG276" s="10"/>
      <c r="BH276" s="10"/>
      <c r="BI276" s="120"/>
      <c r="BJ276" s="120"/>
      <c r="BK276" s="120"/>
      <c r="BL276" s="120"/>
      <c r="BM276" s="120"/>
      <c r="BN276" s="120"/>
      <c r="BO276" s="120"/>
      <c r="BP276" s="120"/>
      <c r="BQ276" s="120"/>
      <c r="BR276" s="120"/>
      <c r="BS276" s="120"/>
      <c r="BT276" s="120"/>
      <c r="BU276" s="120"/>
      <c r="BV276" s="120"/>
      <c r="BW276" s="120"/>
      <c r="BX276" s="120"/>
      <c r="BY276" s="120"/>
      <c r="BZ276" s="120"/>
      <c r="CA276" s="120"/>
      <c r="CB276" s="120"/>
      <c r="CC276" s="120"/>
      <c r="CD276" s="120"/>
      <c r="CE276" s="120"/>
      <c r="CF276" s="120"/>
      <c r="CG276" s="120"/>
      <c r="CH276" s="120"/>
      <c r="CI276" s="120"/>
      <c r="CJ276" s="120"/>
      <c r="CK276" s="120"/>
      <c r="CL276" s="120"/>
      <c r="CM276" s="120"/>
      <c r="CN276" s="120"/>
      <c r="CO276" s="94"/>
      <c r="CP276" s="94"/>
      <c r="CQ276" s="94"/>
      <c r="CR276" s="94"/>
      <c r="CS276" s="94"/>
      <c r="CT276" s="94"/>
      <c r="CU276" s="94"/>
      <c r="CV276" s="94"/>
      <c r="CW276" s="94"/>
      <c r="CX276" s="94"/>
      <c r="CY276" s="94"/>
      <c r="CZ276" s="94"/>
      <c r="DA276" s="94"/>
      <c r="DB276" s="94"/>
      <c r="DC276" s="94"/>
      <c r="DD276" s="94"/>
      <c r="DE276" s="11"/>
      <c r="DF276" s="11"/>
      <c r="DG276" s="11"/>
      <c r="DH276" s="11"/>
      <c r="DI276" s="11"/>
      <c r="DJ276" s="11"/>
      <c r="DK276" s="11"/>
      <c r="DL276" s="11"/>
      <c r="DM276" s="94"/>
      <c r="DN276" s="94"/>
      <c r="DO276" s="94"/>
      <c r="DP276" s="94"/>
      <c r="DQ276" s="94"/>
      <c r="DR276" s="94"/>
      <c r="DS276" s="94"/>
      <c r="DT276" s="94"/>
      <c r="DU276" s="94"/>
      <c r="DV276" s="94"/>
      <c r="DW276" s="94"/>
      <c r="DX276" s="94"/>
      <c r="DY276" s="94"/>
      <c r="DZ276" s="94"/>
      <c r="EA276" s="94"/>
      <c r="EB276" s="94"/>
      <c r="EC276" s="94"/>
      <c r="ED276" s="94"/>
      <c r="EE276" s="94"/>
      <c r="EF276" s="94"/>
      <c r="EG276" s="94"/>
      <c r="EH276" s="94"/>
      <c r="EI276" s="94"/>
      <c r="EJ276" s="94"/>
      <c r="EK276" s="94"/>
      <c r="EL276" s="94"/>
      <c r="EM276" s="94"/>
      <c r="EN276" s="94"/>
      <c r="EO276" s="94"/>
      <c r="EP276" s="94"/>
      <c r="EQ276" s="94"/>
      <c r="ER276" s="94"/>
      <c r="ES276" s="94"/>
      <c r="ET276" s="94"/>
      <c r="EU276" s="94"/>
      <c r="EV276" s="94"/>
      <c r="EW276" s="94"/>
      <c r="EX276" s="94"/>
      <c r="EY276" s="94"/>
      <c r="EZ276" s="94"/>
      <c r="FA276" s="94"/>
      <c r="FB276" s="94"/>
      <c r="FC276" s="94"/>
      <c r="FD276" s="94"/>
      <c r="FE276" s="94"/>
      <c r="FF276" s="94"/>
      <c r="FG276" s="94"/>
      <c r="FH276" s="94"/>
      <c r="FI276" s="94"/>
      <c r="FJ276" s="94"/>
      <c r="FK276" s="94"/>
      <c r="FL276" s="94"/>
      <c r="FM276" s="94"/>
      <c r="FN276" s="94"/>
      <c r="FO276" s="94"/>
      <c r="FP276" s="94"/>
      <c r="FQ276" s="114"/>
      <c r="FR276" s="114"/>
      <c r="FS276" s="114"/>
      <c r="FT276" s="114"/>
      <c r="FU276" s="114"/>
      <c r="FV276" s="114"/>
      <c r="FW276" s="114"/>
      <c r="FX276" s="114"/>
    </row>
    <row r="277" spans="24:180" x14ac:dyDescent="0.3">
      <c r="X277" s="117"/>
      <c r="Y277" s="117"/>
      <c r="Z277" s="39"/>
      <c r="AA277" s="39"/>
      <c r="AB277" s="39"/>
      <c r="AC277" s="98"/>
      <c r="AD277" s="41"/>
      <c r="AE277" s="41"/>
      <c r="AF277" s="40"/>
      <c r="AG277" s="39"/>
      <c r="AH277" s="39"/>
      <c r="AI277" s="98"/>
      <c r="AJ277" s="41"/>
      <c r="AK277" s="41"/>
      <c r="AL277" s="41"/>
      <c r="AM277" s="39"/>
      <c r="AN277" s="39"/>
      <c r="AO277" s="39"/>
      <c r="AP277" s="41"/>
      <c r="AQ277" s="41"/>
      <c r="AR277" s="4"/>
      <c r="AS277" s="10"/>
      <c r="AT277" s="13"/>
      <c r="AU277" s="17"/>
      <c r="AV277" s="11"/>
      <c r="AW277" s="10"/>
      <c r="AX277" s="10"/>
      <c r="AY277" s="10"/>
      <c r="AZ277" s="10"/>
      <c r="BA277" s="10"/>
      <c r="BB277" s="10"/>
      <c r="BC277" s="10"/>
      <c r="BD277" s="10"/>
      <c r="BE277" s="10"/>
      <c r="BF277" s="10"/>
      <c r="BG277" s="10"/>
      <c r="BH277" s="10"/>
      <c r="BI277" s="120"/>
      <c r="BJ277" s="120"/>
      <c r="BK277" s="120"/>
      <c r="BL277" s="120"/>
      <c r="BM277" s="120"/>
      <c r="BN277" s="120"/>
      <c r="BO277" s="120"/>
      <c r="BP277" s="120"/>
      <c r="BQ277" s="120"/>
      <c r="BR277" s="120"/>
      <c r="BS277" s="120"/>
      <c r="BT277" s="120"/>
      <c r="BU277" s="120"/>
      <c r="BV277" s="120"/>
      <c r="BW277" s="120"/>
      <c r="BX277" s="120"/>
      <c r="BY277" s="120"/>
      <c r="BZ277" s="120"/>
      <c r="CA277" s="120"/>
      <c r="CB277" s="120"/>
      <c r="CC277" s="120"/>
      <c r="CD277" s="120"/>
      <c r="CE277" s="120"/>
      <c r="CF277" s="120"/>
      <c r="CG277" s="120"/>
      <c r="CH277" s="120"/>
      <c r="CI277" s="120"/>
      <c r="CJ277" s="120"/>
      <c r="CK277" s="120"/>
      <c r="CL277" s="120"/>
      <c r="CM277" s="120"/>
      <c r="CN277" s="120"/>
      <c r="CO277" s="94"/>
      <c r="CP277" s="94"/>
      <c r="CQ277" s="94"/>
      <c r="CR277" s="94"/>
      <c r="CS277" s="94"/>
      <c r="CT277" s="94"/>
      <c r="CU277" s="94"/>
      <c r="CV277" s="94"/>
      <c r="CW277" s="94"/>
      <c r="CX277" s="94"/>
      <c r="CY277" s="94"/>
      <c r="CZ277" s="94"/>
      <c r="DA277" s="94"/>
      <c r="DB277" s="94"/>
      <c r="DC277" s="94"/>
      <c r="DD277" s="94"/>
      <c r="DE277" s="11"/>
      <c r="DF277" s="11"/>
      <c r="DG277" s="11"/>
      <c r="DH277" s="11"/>
      <c r="DI277" s="11"/>
      <c r="DJ277" s="11"/>
      <c r="DK277" s="11"/>
      <c r="DL277" s="11"/>
      <c r="DM277" s="94"/>
      <c r="DN277" s="94"/>
      <c r="DO277" s="94"/>
      <c r="DP277" s="94"/>
      <c r="DQ277" s="94"/>
      <c r="DR277" s="94"/>
      <c r="DS277" s="94"/>
      <c r="DT277" s="94"/>
      <c r="DU277" s="94"/>
      <c r="DV277" s="94"/>
      <c r="DW277" s="94"/>
      <c r="DX277" s="94"/>
      <c r="DY277" s="94"/>
      <c r="DZ277" s="94"/>
      <c r="EA277" s="94"/>
      <c r="EB277" s="94"/>
      <c r="EC277" s="94"/>
      <c r="ED277" s="94"/>
      <c r="EE277" s="94"/>
      <c r="EF277" s="94"/>
      <c r="EG277" s="94"/>
      <c r="EH277" s="94"/>
      <c r="EI277" s="94"/>
      <c r="EJ277" s="94"/>
      <c r="EK277" s="94"/>
      <c r="EL277" s="94"/>
      <c r="EM277" s="94"/>
      <c r="EN277" s="94"/>
      <c r="EO277" s="94"/>
      <c r="EP277" s="94"/>
      <c r="EQ277" s="94"/>
      <c r="ER277" s="94"/>
      <c r="ES277" s="94"/>
      <c r="ET277" s="94"/>
      <c r="EU277" s="94"/>
      <c r="EV277" s="94"/>
      <c r="EW277" s="94"/>
      <c r="EX277" s="94"/>
      <c r="EY277" s="94"/>
      <c r="EZ277" s="94"/>
      <c r="FA277" s="94"/>
      <c r="FB277" s="94"/>
      <c r="FC277" s="94"/>
      <c r="FD277" s="94"/>
      <c r="FE277" s="94"/>
      <c r="FF277" s="94"/>
      <c r="FG277" s="94"/>
      <c r="FH277" s="94"/>
      <c r="FI277" s="94"/>
      <c r="FJ277" s="94"/>
      <c r="FK277" s="94"/>
      <c r="FL277" s="94"/>
      <c r="FM277" s="94"/>
      <c r="FN277" s="94"/>
      <c r="FO277" s="94"/>
      <c r="FP277" s="94"/>
      <c r="FQ277" s="114"/>
      <c r="FR277" s="114"/>
      <c r="FS277" s="114"/>
      <c r="FT277" s="114"/>
      <c r="FU277" s="114"/>
      <c r="FV277" s="114"/>
      <c r="FW277" s="114"/>
      <c r="FX277" s="114"/>
    </row>
    <row r="278" spans="24:180" x14ac:dyDescent="0.3">
      <c r="X278" s="117"/>
      <c r="Y278" s="117"/>
      <c r="Z278" s="39"/>
      <c r="AA278" s="39"/>
      <c r="AB278" s="39"/>
      <c r="AC278" s="98"/>
      <c r="AD278" s="41"/>
      <c r="AE278" s="41"/>
      <c r="AF278" s="40"/>
      <c r="AG278" s="39"/>
      <c r="AH278" s="39"/>
      <c r="AI278" s="98"/>
      <c r="AJ278" s="41"/>
      <c r="AK278" s="41"/>
      <c r="AL278" s="41"/>
      <c r="AM278" s="39"/>
      <c r="AN278" s="39"/>
      <c r="AO278" s="39"/>
      <c r="AP278" s="41"/>
      <c r="AQ278" s="41"/>
      <c r="AR278" s="4"/>
      <c r="AS278" s="10"/>
      <c r="AT278" s="13"/>
      <c r="AU278" s="17"/>
      <c r="AV278" s="11"/>
      <c r="AW278" s="10"/>
      <c r="AX278" s="10"/>
      <c r="AY278" s="10"/>
      <c r="AZ278" s="10"/>
      <c r="BA278" s="10"/>
      <c r="BB278" s="10"/>
      <c r="BC278" s="10"/>
      <c r="BD278" s="10"/>
      <c r="BE278" s="10"/>
      <c r="BF278" s="10"/>
      <c r="BG278" s="10"/>
      <c r="BH278" s="10"/>
      <c r="BI278" s="120"/>
      <c r="BJ278" s="120"/>
      <c r="BK278" s="120"/>
      <c r="BL278" s="120"/>
      <c r="BM278" s="120"/>
      <c r="BN278" s="120"/>
      <c r="BO278" s="120"/>
      <c r="BP278" s="120"/>
      <c r="BQ278" s="120"/>
      <c r="BR278" s="120"/>
      <c r="BS278" s="120"/>
      <c r="BT278" s="120"/>
      <c r="BU278" s="120"/>
      <c r="BV278" s="120"/>
      <c r="BW278" s="120"/>
      <c r="BX278" s="120"/>
      <c r="BY278" s="120"/>
      <c r="BZ278" s="120"/>
      <c r="CA278" s="120"/>
      <c r="CB278" s="120"/>
      <c r="CC278" s="120"/>
      <c r="CD278" s="120"/>
      <c r="CE278" s="120"/>
      <c r="CF278" s="120"/>
      <c r="CG278" s="120"/>
      <c r="CH278" s="120"/>
      <c r="CI278" s="120"/>
      <c r="CJ278" s="120"/>
      <c r="CK278" s="120"/>
      <c r="CL278" s="120"/>
      <c r="CM278" s="120"/>
      <c r="CN278" s="120"/>
      <c r="CO278" s="94"/>
      <c r="CP278" s="94"/>
      <c r="CQ278" s="94"/>
      <c r="CR278" s="94"/>
      <c r="CS278" s="94"/>
      <c r="CT278" s="94"/>
      <c r="CU278" s="94"/>
      <c r="CV278" s="94"/>
      <c r="CW278" s="94"/>
      <c r="CX278" s="94"/>
      <c r="CY278" s="94"/>
      <c r="CZ278" s="94"/>
      <c r="DA278" s="94"/>
      <c r="DB278" s="94"/>
      <c r="DC278" s="94"/>
      <c r="DD278" s="94"/>
      <c r="DE278" s="11"/>
      <c r="DF278" s="11"/>
      <c r="DG278" s="11"/>
      <c r="DH278" s="11"/>
      <c r="DI278" s="11"/>
      <c r="DJ278" s="11"/>
      <c r="DK278" s="11"/>
      <c r="DL278" s="11"/>
      <c r="DM278" s="94"/>
      <c r="DN278" s="94"/>
      <c r="DO278" s="94"/>
      <c r="DP278" s="94"/>
      <c r="DQ278" s="94"/>
      <c r="DR278" s="94"/>
      <c r="DS278" s="94"/>
      <c r="DT278" s="94"/>
      <c r="DU278" s="94"/>
      <c r="DV278" s="94"/>
      <c r="DW278" s="94"/>
      <c r="DX278" s="94"/>
      <c r="DY278" s="94"/>
      <c r="DZ278" s="94"/>
      <c r="EA278" s="94"/>
      <c r="EB278" s="94"/>
      <c r="EC278" s="94"/>
      <c r="ED278" s="94"/>
      <c r="EE278" s="94"/>
      <c r="EF278" s="94"/>
      <c r="EG278" s="94"/>
      <c r="EH278" s="94"/>
      <c r="EI278" s="94"/>
      <c r="EJ278" s="94"/>
      <c r="EK278" s="94"/>
      <c r="EL278" s="94"/>
      <c r="EM278" s="94"/>
      <c r="EN278" s="94"/>
      <c r="EO278" s="94"/>
      <c r="EP278" s="94"/>
      <c r="EQ278" s="94"/>
      <c r="ER278" s="94"/>
      <c r="ES278" s="94"/>
      <c r="ET278" s="94"/>
      <c r="EU278" s="94"/>
      <c r="EV278" s="94"/>
      <c r="EW278" s="94"/>
      <c r="EX278" s="94"/>
      <c r="EY278" s="94"/>
      <c r="EZ278" s="94"/>
      <c r="FA278" s="94"/>
      <c r="FB278" s="94"/>
      <c r="FC278" s="94"/>
      <c r="FD278" s="94"/>
      <c r="FE278" s="94"/>
      <c r="FF278" s="94"/>
      <c r="FG278" s="94"/>
      <c r="FH278" s="94"/>
      <c r="FI278" s="94"/>
      <c r="FJ278" s="94"/>
      <c r="FK278" s="94"/>
      <c r="FL278" s="94"/>
      <c r="FM278" s="94"/>
      <c r="FN278" s="94"/>
      <c r="FO278" s="94"/>
      <c r="FP278" s="94"/>
      <c r="FQ278" s="114"/>
      <c r="FR278" s="114"/>
      <c r="FS278" s="114"/>
      <c r="FT278" s="114"/>
      <c r="FU278" s="114"/>
      <c r="FV278" s="114"/>
      <c r="FW278" s="114"/>
      <c r="FX278" s="114"/>
    </row>
  </sheetData>
  <mergeCells count="1">
    <mergeCell ref="F30:J30"/>
  </mergeCells>
  <dataValidations count="1">
    <dataValidation type="list" allowBlank="1" showInputMessage="1" showErrorMessage="1" sqref="F30 X1:X4 LN12:MO12">
      <formula1>"All Simply Supported,Loaded Edges Simply Supported - Sides Clamped,Loaded Edges Clamped - Sides Simply Supported,All Edges Clamped"</formula1>
    </dataValidation>
  </dataValidations>
  <hyperlinks>
    <hyperlink ref="F57" r:id="rId1"/>
    <hyperlink ref="B13" r:id="rId2"/>
    <hyperlink ref="B14" r:id="rId3"/>
  </hyperlinks>
  <pageMargins left="0.76" right="0.38" top="0.54" bottom="0.65" header="0.23" footer="0.28999999999999998"/>
  <pageSetup orientation="portrait" r:id="rId4"/>
  <headerFooter alignWithMargins="0">
    <oddHeader>&amp;C&amp;"Arial,Bold"&amp;14CONFIDENTIAL</oddHead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2016-04-22T02:46:10Z</dcterms:modified>
  <cp:category>Engineering Spreadsheets;Analysis;AA-SM</cp:category>
  <cp:contentStatus>Released</cp:contentStatus>
</cp:coreProperties>
</file>