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912" yWindow="288" windowWidth="12240" windowHeight="12300" firstSheet="1" activeTab="2"/>
  </bookViews>
  <sheets>
    <sheet name="~#temp" sheetId="9" state="hidden" r:id="rId1"/>
    <sheet name="READ ME" sheetId="12" r:id="rId2"/>
    <sheet name="Stress" sheetId="7" r:id="rId3"/>
  </sheets>
  <externalReferences>
    <externalReference r:id="rId4"/>
  </externalReferences>
  <definedNames>
    <definedName name="_xlnm.Print_Area" localSheetId="1">'READ ME'!$A$8:$K$62</definedName>
    <definedName name="_xlnm.Print_Area" localSheetId="2">Stress!$A$8:$K$60</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12" l="1"/>
  <c r="C28" i="7" l="1"/>
  <c r="C25" i="7"/>
  <c r="F11" i="7"/>
  <c r="C24" i="7"/>
  <c r="C27" i="7"/>
  <c r="B12" i="7" l="1"/>
  <c r="L10" i="7"/>
  <c r="F10" i="7"/>
  <c r="J9" i="7"/>
  <c r="F9" i="7"/>
  <c r="J8" i="7"/>
  <c r="F8" i="7"/>
  <c r="X7" i="7"/>
  <c r="X6" i="7"/>
  <c r="X5" i="7"/>
  <c r="X4" i="7"/>
  <c r="X3" i="7"/>
  <c r="X2" i="7"/>
  <c r="X1" i="7"/>
  <c r="G1" i="7" s="1"/>
  <c r="J10" i="7" l="1"/>
  <c r="AB15" i="7"/>
  <c r="AB14" i="7"/>
  <c r="AE22" i="7"/>
  <c r="AD22" i="7"/>
  <c r="AB16" i="7"/>
  <c r="AB17" i="7"/>
  <c r="AB18" i="7"/>
  <c r="AB19" i="7"/>
  <c r="AB20" i="7"/>
  <c r="AB21" i="7"/>
  <c r="AB22" i="7"/>
  <c r="AB23" i="7"/>
  <c r="AB24" i="7"/>
  <c r="AB25" i="7"/>
  <c r="AB26" i="7"/>
  <c r="AB27" i="7"/>
  <c r="AB28" i="7"/>
  <c r="AB29" i="7"/>
  <c r="AB30" i="7"/>
  <c r="AB31" i="7"/>
  <c r="AB32" i="7"/>
  <c r="AB33" i="7"/>
  <c r="AB34" i="7"/>
  <c r="Y16" i="7" l="1"/>
  <c r="Z16" i="7" s="1"/>
  <c r="Y19" i="7"/>
  <c r="Z19" i="7" s="1"/>
  <c r="AD24" i="7"/>
  <c r="Y24" i="7"/>
  <c r="Z24" i="7" s="1"/>
  <c r="Y26" i="7"/>
  <c r="Z26" i="7" s="1"/>
  <c r="Y32" i="7"/>
  <c r="Z32" i="7" s="1"/>
  <c r="Y18" i="7"/>
  <c r="Z18" i="7" s="1"/>
  <c r="Y15" i="7"/>
  <c r="Z15" i="7" s="1"/>
  <c r="Y33" i="7"/>
  <c r="Z33" i="7" s="1"/>
  <c r="Y25" i="7"/>
  <c r="Z25" i="7" s="1"/>
  <c r="Y20" i="7"/>
  <c r="Z20" i="7" s="1"/>
  <c r="Y34" i="7"/>
  <c r="Z34" i="7" s="1"/>
  <c r="Y28" i="7"/>
  <c r="Z28" i="7" s="1"/>
  <c r="Y23" i="7"/>
  <c r="Z23" i="7" s="1"/>
  <c r="Y17" i="7"/>
  <c r="Z17" i="7" s="1"/>
  <c r="Y21" i="7"/>
  <c r="Z21" i="7" s="1"/>
  <c r="Y31" i="7"/>
  <c r="Z31" i="7" s="1"/>
  <c r="Y30" i="7"/>
  <c r="Z30" i="7" s="1"/>
  <c r="Y27" i="7"/>
  <c r="Z27" i="7" s="1"/>
  <c r="Y29" i="7"/>
  <c r="Z29" i="7" s="1"/>
  <c r="Y22" i="7"/>
  <c r="Z22" i="7" s="1"/>
  <c r="V27" i="7" l="1"/>
  <c r="V19" i="7"/>
  <c r="W19" i="7" s="1"/>
  <c r="X19" i="7" s="1"/>
  <c r="V21" i="7"/>
  <c r="W21" i="7" s="1"/>
  <c r="X21" i="7" s="1"/>
  <c r="V26" i="7"/>
  <c r="W26" i="7" s="1"/>
  <c r="X26" i="7" s="1"/>
  <c r="V18" i="7"/>
  <c r="W18" i="7" s="1"/>
  <c r="X18" i="7" s="1"/>
  <c r="V22" i="7"/>
  <c r="W22" i="7" s="1"/>
  <c r="X22" i="7" s="1"/>
  <c r="V28" i="7"/>
  <c r="W28" i="7" s="1"/>
  <c r="V29" i="7"/>
  <c r="W29" i="7" s="1"/>
  <c r="X29" i="7" s="1"/>
  <c r="V34" i="7"/>
  <c r="W34" i="7" s="1"/>
  <c r="V24" i="7"/>
  <c r="W24" i="7" s="1"/>
  <c r="V30" i="7"/>
  <c r="W30" i="7" s="1"/>
  <c r="V33" i="7"/>
  <c r="W33" i="7" s="1"/>
  <c r="X33" i="7" s="1"/>
  <c r="V16" i="7"/>
  <c r="W16" i="7" s="1"/>
  <c r="V31" i="7"/>
  <c r="W31" i="7" s="1"/>
  <c r="V25" i="7"/>
  <c r="W25" i="7" s="1"/>
  <c r="X25" i="7" s="1"/>
  <c r="V15" i="7"/>
  <c r="W15" i="7" s="1"/>
  <c r="X15" i="7" s="1"/>
  <c r="V17" i="7"/>
  <c r="W17" i="7" s="1"/>
  <c r="X17" i="7" s="1"/>
  <c r="V20" i="7"/>
  <c r="W20" i="7" s="1"/>
  <c r="X20" i="7" s="1"/>
  <c r="V23" i="7"/>
  <c r="W23" i="7" s="1"/>
  <c r="V32" i="7"/>
  <c r="W32" i="7" s="1"/>
  <c r="X32" i="7" s="1"/>
  <c r="W27" i="7"/>
  <c r="X27" i="7" s="1"/>
  <c r="X34" i="7" l="1"/>
  <c r="X28" i="7"/>
  <c r="X24" i="7"/>
  <c r="X30" i="7"/>
  <c r="X31" i="7"/>
  <c r="X16" i="7"/>
  <c r="X23" i="7"/>
  <c r="AF17" i="7" l="1"/>
  <c r="AF24" i="7" s="1"/>
  <c r="AE19" i="7" l="1"/>
  <c r="AF19" i="7"/>
  <c r="AE15" i="7" s="1"/>
  <c r="AF20" i="7" l="1"/>
  <c r="AF15" i="7"/>
  <c r="K34" i="7"/>
  <c r="J34" i="7"/>
</calcChain>
</file>

<file path=xl/sharedStrings.xml><?xml version="1.0" encoding="utf-8"?>
<sst xmlns="http://schemas.openxmlformats.org/spreadsheetml/2006/main" count="98" uniqueCount="69">
  <si>
    <t>Revision:</t>
  </si>
  <si>
    <t>Date:</t>
  </si>
  <si>
    <t>Title:</t>
  </si>
  <si>
    <t>m=</t>
  </si>
  <si>
    <t>R. Abbott</t>
  </si>
  <si>
    <t>A =</t>
  </si>
  <si>
    <t>B =</t>
  </si>
  <si>
    <t>Author:</t>
  </si>
  <si>
    <t>Check:</t>
  </si>
  <si>
    <t xml:space="preserve"> </t>
  </si>
  <si>
    <t>Report:</t>
  </si>
  <si>
    <t>Section:</t>
  </si>
  <si>
    <t>Document Number:</t>
  </si>
  <si>
    <t>Revision Level :</t>
  </si>
  <si>
    <t>Page:</t>
  </si>
  <si>
    <t>Total Report Pages:</t>
  </si>
  <si>
    <t>20/10/2013</t>
  </si>
  <si>
    <t>Section Number:</t>
  </si>
  <si>
    <t>Sheet Name</t>
  </si>
  <si>
    <t>IMPORTANT INFORMATION</t>
  </si>
  <si>
    <t>Report Title:</t>
  </si>
  <si>
    <t>About us:</t>
  </si>
  <si>
    <t xml:space="preserve"> spreadsheets@abbottaerospace.com</t>
  </si>
  <si>
    <t>Proprietary information:</t>
  </si>
  <si>
    <t xml:space="preserve">Page </t>
  </si>
  <si>
    <t>Title</t>
  </si>
  <si>
    <t>Sub</t>
  </si>
  <si>
    <t>Fig</t>
  </si>
  <si>
    <t>Table</t>
  </si>
  <si>
    <t>Running Counts</t>
  </si>
  <si>
    <t>Total Sheet Pages:</t>
  </si>
  <si>
    <t>No</t>
  </si>
  <si>
    <t>Total Title No:</t>
  </si>
  <si>
    <t>Total Sub No:</t>
  </si>
  <si>
    <t>STANDARD SPREADSHEET METHOD</t>
  </si>
  <si>
    <t>Total Fig No:</t>
  </si>
  <si>
    <t>Total Table No:</t>
  </si>
  <si>
    <t>If you see errors on this spreadsheet it is because you do not have the XL-Viking Plugin, to find out more:</t>
  </si>
  <si>
    <t>www.XL-Viking.com</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</si>
  <si>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</si>
  <si>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</si>
  <si>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</si>
  <si>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</si>
  <si>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</si>
  <si>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</si>
  <si>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</si>
  <si>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</si>
  <si>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</si>
  <si>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</si>
  <si>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</si>
  <si>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</si>
  <si>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AA-SM-103-002-008</t>
  </si>
  <si>
    <t>INTERACTION OF SHEAR AND COMPRESSION BUCKLING OF ORTHOTROPIC PLATES</t>
  </si>
  <si>
    <r>
      <t>R</t>
    </r>
    <r>
      <rPr>
        <vertAlign val="subscript"/>
        <sz val="10"/>
        <rFont val="Calibri"/>
        <family val="2"/>
        <scheme val="minor"/>
      </rPr>
      <t>x</t>
    </r>
    <r>
      <rPr>
        <sz val="10"/>
        <rFont val="Calibri"/>
        <family val="2"/>
        <scheme val="minor"/>
      </rPr>
      <t xml:space="preserve"> =</t>
    </r>
  </si>
  <si>
    <r>
      <t>R</t>
    </r>
    <r>
      <rPr>
        <vertAlign val="subscript"/>
        <sz val="10"/>
        <rFont val="Calibri"/>
        <family val="2"/>
        <scheme val="minor"/>
      </rPr>
      <t>xy</t>
    </r>
    <r>
      <rPr>
        <sz val="10"/>
        <rFont val="Calibri"/>
        <family val="2"/>
        <scheme val="minor"/>
      </rPr>
      <t xml:space="preserve"> =</t>
    </r>
  </si>
  <si>
    <t>Applied Load Flows:</t>
  </si>
  <si>
    <t>lb/in</t>
  </si>
  <si>
    <r>
      <t>N</t>
    </r>
    <r>
      <rPr>
        <vertAlign val="subscript"/>
        <sz val="10"/>
        <rFont val="Calibri"/>
        <family val="2"/>
        <scheme val="minor"/>
      </rPr>
      <t>x</t>
    </r>
    <r>
      <rPr>
        <sz val="10"/>
        <rFont val="Calibri"/>
        <family val="2"/>
        <scheme val="minor"/>
      </rPr>
      <t xml:space="preserve"> =</t>
    </r>
  </si>
  <si>
    <r>
      <t>N</t>
    </r>
    <r>
      <rPr>
        <vertAlign val="subscript"/>
        <sz val="10"/>
        <rFont val="Calibri"/>
        <family val="2"/>
        <scheme val="minor"/>
      </rPr>
      <t>xy</t>
    </r>
    <r>
      <rPr>
        <sz val="10"/>
        <rFont val="Calibri"/>
        <family val="2"/>
        <scheme val="minor"/>
      </rPr>
      <t xml:space="preserve"> =</t>
    </r>
  </si>
  <si>
    <t>Allowable Load Flows</t>
  </si>
  <si>
    <r>
      <t>P</t>
    </r>
    <r>
      <rPr>
        <vertAlign val="subscript"/>
        <sz val="10"/>
        <rFont val="Calibri"/>
        <family val="2"/>
        <scheme val="minor"/>
      </rPr>
      <t>x</t>
    </r>
    <r>
      <rPr>
        <sz val="10"/>
        <rFont val="Calibri"/>
        <family val="2"/>
        <scheme val="minor"/>
      </rPr>
      <t xml:space="preserve"> =</t>
    </r>
  </si>
  <si>
    <r>
      <t>P</t>
    </r>
    <r>
      <rPr>
        <vertAlign val="subscript"/>
        <sz val="10"/>
        <rFont val="Calibri"/>
        <family val="2"/>
        <scheme val="minor"/>
      </rPr>
      <t>xy</t>
    </r>
    <r>
      <rPr>
        <sz val="10"/>
        <rFont val="Calibri"/>
        <family val="2"/>
        <scheme val="minor"/>
      </rPr>
      <t xml:space="preserve"> =</t>
    </r>
  </si>
  <si>
    <t>=</t>
  </si>
  <si>
    <t>http://www.abbottaerospace.com/subscribe</t>
  </si>
  <si>
    <t>http://www.xl-viking.com/download-free-trial/</t>
  </si>
  <si>
    <t>http://www.abbottaerospace.com/engineering-services</t>
  </si>
  <si>
    <t>(NASA-TN-D-7996, 1975)</t>
  </si>
  <si>
    <t>(Abbott, Richard. Analysis and Design of Composite and Metallic Flight Vehicle Structures 1st Edition, 2016)</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</si>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</sst>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00E+00"/>
    <numFmt numFmtId="166" formatCode="0.0"/>
  </numFmts>
  <fonts count="18" x14ac:knownFonts="1">
    <font>
      <sz val="10"/>
      <color theme="1"/>
      <name val="Arial"/>
      <family val="2"/>
    </font>
    <font>
      <sz val="10"/>
      <name val="Arial"/>
      <family val="2"/>
    </font>
    <font>
      <u/>
      <sz val="10"/>
      <color theme="10"/>
      <name val="Calibri"/>
      <family val="2"/>
    </font>
    <font>
      <sz val="10"/>
      <name val="Calibri"/>
      <family val="2"/>
      <scheme val="minor"/>
    </font>
    <font>
      <b/>
      <sz val="10"/>
      <color rgb="FFFF0000"/>
      <name val="Calibri"/>
      <family val="2"/>
      <scheme val="minor"/>
    </font>
    <font>
      <b/>
      <sz val="10"/>
      <color rgb="FF0000FF"/>
      <name val="Calibri"/>
      <family val="2"/>
      <scheme val="minor"/>
    </font>
    <font>
      <b/>
      <sz val="10"/>
      <name val="Calibri"/>
      <family val="2"/>
      <scheme val="minor"/>
    </font>
    <font>
      <sz val="12"/>
      <name val="Calibri"/>
      <family val="2"/>
      <scheme val="minor"/>
    </font>
    <font>
      <b/>
      <sz val="12"/>
      <name val="Calibri"/>
      <family val="2"/>
      <scheme val="minor"/>
    </font>
    <font>
      <b/>
      <u/>
      <sz val="10"/>
      <name val="Calibri"/>
      <family val="2"/>
      <scheme val="minor"/>
    </font>
    <font>
      <b/>
      <i/>
      <sz val="10"/>
      <name val="Calibri"/>
      <family val="2"/>
      <scheme val="minor"/>
    </font>
    <font>
      <vertAlign val="subscript"/>
      <sz val="10"/>
      <name val="Calibri"/>
      <family val="2"/>
      <scheme val="minor"/>
    </font>
    <font>
      <b/>
      <i/>
      <u/>
      <sz val="10"/>
      <color theme="10"/>
      <name val="Calibri"/>
      <family val="2"/>
      <scheme val="minor"/>
    </font>
    <font>
      <sz val="10"/>
      <color rgb="FFFF0000"/>
      <name val="Calibri"/>
      <family val="2"/>
      <scheme val="minor"/>
    </font>
    <font>
      <sz val="10"/>
      <color rgb="FF0000FF"/>
      <name val="Calibri"/>
      <family val="2"/>
      <scheme val="minor"/>
    </font>
    <font>
      <u/>
      <sz val="10"/>
      <color theme="10"/>
      <name val="Arial"/>
      <family val="2"/>
    </font>
    <font>
      <u/>
      <sz val="10"/>
      <color theme="10"/>
      <name val="Calibri"/>
      <family val="2"/>
      <scheme val="minor"/>
    </font>
    <font>
      <sz val="10"/>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9">
    <xf numFmtId="0" fontId="0" fillId="0" borderId="0"/>
    <xf numFmtId="0" fontId="2" fillId="0" borderId="0" applyNumberFormat="0" applyFill="0" applyBorder="0" applyAlignment="0" applyProtection="0">
      <alignment vertical="top"/>
      <protection locked="0"/>
    </xf>
    <xf numFmtId="0" fontId="1" fillId="0" borderId="0"/>
    <xf numFmtId="0" fontId="1" fillId="0" borderId="0"/>
    <xf numFmtId="0" fontId="1" fillId="0" borderId="0"/>
    <xf numFmtId="9" fontId="1" fillId="0" borderId="0" applyFont="0" applyFill="0" applyBorder="0" applyAlignment="0" applyProtection="0"/>
    <xf numFmtId="0" fontId="15" fillId="0" borderId="0" applyNumberFormat="0" applyFill="0" applyBorder="0" applyAlignment="0" applyProtection="0"/>
    <xf numFmtId="0" fontId="2" fillId="0" borderId="0" applyNumberFormat="0" applyFill="0" applyBorder="0" applyAlignment="0" applyProtection="0">
      <alignment vertical="top"/>
      <protection locked="0"/>
    </xf>
    <xf numFmtId="0" fontId="17" fillId="0" borderId="0"/>
  </cellStyleXfs>
  <cellXfs count="88">
    <xf numFmtId="0" fontId="0" fillId="0" borderId="0" xfId="0"/>
    <xf numFmtId="0" fontId="1" fillId="0" borderId="0" xfId="3" quotePrefix="1" applyFont="1" applyFill="1" applyBorder="1" applyAlignment="1" applyProtection="1">
      <protection locked="0"/>
    </xf>
    <xf numFmtId="0" fontId="1" fillId="0" borderId="0" xfId="3" quotePrefix="1" applyFont="1" applyFill="1" applyBorder="1" applyAlignment="1" applyProtection="1">
      <alignment horizontal="center"/>
      <protection locked="0"/>
    </xf>
    <xf numFmtId="0" fontId="3" fillId="0" borderId="0" xfId="3" applyFont="1" applyProtection="1">
      <protection locked="0"/>
    </xf>
    <xf numFmtId="0" fontId="3" fillId="0" borderId="0" xfId="3" applyFont="1" applyAlignment="1" applyProtection="1">
      <alignment horizontal="right"/>
      <protection locked="0"/>
    </xf>
    <xf numFmtId="0" fontId="4" fillId="0" borderId="0" xfId="3" applyFont="1" applyProtection="1">
      <protection locked="0"/>
    </xf>
    <xf numFmtId="0" fontId="4" fillId="0" borderId="0" xfId="3" applyFont="1" applyAlignment="1" applyProtection="1">
      <alignment horizontal="left"/>
      <protection locked="0"/>
    </xf>
    <xf numFmtId="14" fontId="4" fillId="0" borderId="0" xfId="3" quotePrefix="1" applyNumberFormat="1" applyFont="1" applyProtection="1">
      <protection locked="0"/>
    </xf>
    <xf numFmtId="0" fontId="5" fillId="0" borderId="0" xfId="3" applyFont="1" applyAlignment="1" applyProtection="1">
      <alignment horizontal="left"/>
      <protection locked="0"/>
    </xf>
    <xf numFmtId="0" fontId="3" fillId="0" borderId="0" xfId="4" applyFont="1"/>
    <xf numFmtId="0" fontId="3" fillId="0" borderId="0" xfId="3" applyFont="1"/>
    <xf numFmtId="0" fontId="3" fillId="0" borderId="0" xfId="3" applyFont="1" applyAlignment="1">
      <alignment horizontal="right"/>
    </xf>
    <xf numFmtId="0" fontId="6" fillId="0" borderId="0" xfId="3" applyFont="1" applyAlignment="1">
      <alignment horizontal="left"/>
    </xf>
    <xf numFmtId="0" fontId="6" fillId="0" borderId="0" xfId="3" applyFont="1"/>
    <xf numFmtId="0" fontId="6" fillId="0" borderId="0" xfId="3" quotePrefix="1" applyFont="1" applyAlignment="1">
      <alignment vertical="center"/>
    </xf>
    <xf numFmtId="0" fontId="6" fillId="0" borderId="0" xfId="3" applyFont="1" applyAlignment="1">
      <alignment vertical="center"/>
    </xf>
    <xf numFmtId="0" fontId="6" fillId="0" borderId="0" xfId="3" applyFont="1" applyAlignment="1">
      <alignment horizontal="right"/>
    </xf>
    <xf numFmtId="0" fontId="7" fillId="0" borderId="0" xfId="3" applyFont="1"/>
    <xf numFmtId="0" fontId="8" fillId="0" borderId="0" xfId="3" applyFont="1"/>
    <xf numFmtId="0" fontId="9" fillId="0" borderId="0" xfId="3" applyFont="1"/>
    <xf numFmtId="0" fontId="3" fillId="0" borderId="0" xfId="3" applyFont="1" applyBorder="1" applyAlignment="1"/>
    <xf numFmtId="0" fontId="9" fillId="0" borderId="0" xfId="3" applyFont="1" applyBorder="1" applyAlignment="1"/>
    <xf numFmtId="0" fontId="3" fillId="0" borderId="2" xfId="3" applyFont="1" applyBorder="1" applyAlignment="1">
      <alignment horizontal="center"/>
    </xf>
    <xf numFmtId="0" fontId="3" fillId="0" borderId="3" xfId="3" applyFont="1" applyBorder="1" applyAlignment="1">
      <alignment horizontal="center"/>
    </xf>
    <xf numFmtId="0" fontId="3" fillId="0" borderId="2" xfId="3" applyFont="1" applyBorder="1"/>
    <xf numFmtId="0" fontId="3" fillId="0" borderId="1" xfId="3" applyFont="1" applyBorder="1" applyAlignment="1">
      <alignment horizontal="center"/>
    </xf>
    <xf numFmtId="0" fontId="3" fillId="0" borderId="4" xfId="3" applyFont="1" applyBorder="1" applyAlignment="1">
      <alignment horizontal="center"/>
    </xf>
    <xf numFmtId="0" fontId="3" fillId="0" borderId="1" xfId="3" applyFont="1" applyBorder="1"/>
    <xf numFmtId="0" fontId="3" fillId="0" borderId="1" xfId="4" applyFont="1" applyBorder="1" applyAlignment="1">
      <alignment horizontal="center"/>
    </xf>
    <xf numFmtId="1" fontId="3" fillId="0" borderId="1" xfId="4" applyNumberFormat="1" applyFont="1" applyBorder="1" applyAlignment="1">
      <alignment horizontal="center"/>
    </xf>
    <xf numFmtId="1" fontId="3" fillId="0" borderId="4" xfId="4" applyNumberFormat="1" applyFont="1" applyBorder="1" applyAlignment="1">
      <alignment horizontal="center"/>
    </xf>
    <xf numFmtId="0" fontId="3" fillId="0" borderId="0" xfId="0" applyFont="1"/>
    <xf numFmtId="0" fontId="3" fillId="0" borderId="0" xfId="3" applyFont="1" applyAlignment="1">
      <alignment horizontal="center"/>
    </xf>
    <xf numFmtId="0" fontId="3" fillId="0" borderId="0" xfId="0" applyFont="1" applyBorder="1" applyProtection="1">
      <protection locked="0"/>
    </xf>
    <xf numFmtId="0" fontId="3" fillId="0" borderId="0" xfId="0" applyFont="1" applyBorder="1"/>
    <xf numFmtId="0" fontId="3" fillId="0" borderId="1" xfId="0" applyFont="1" applyBorder="1"/>
    <xf numFmtId="0" fontId="3" fillId="0" borderId="0" xfId="0" applyFont="1" applyAlignment="1">
      <alignment horizontal="center"/>
    </xf>
    <xf numFmtId="1" fontId="6" fillId="0" borderId="0" xfId="0" applyNumberFormat="1" applyFont="1" applyBorder="1" applyAlignment="1" applyProtection="1">
      <alignment horizontal="right"/>
      <protection locked="0"/>
    </xf>
    <xf numFmtId="0" fontId="6" fillId="0" borderId="0" xfId="0" applyFont="1" applyAlignment="1">
      <alignment horizontal="center"/>
    </xf>
    <xf numFmtId="0" fontId="6" fillId="0" borderId="0" xfId="0" applyFont="1" applyBorder="1" applyProtection="1">
      <protection locked="0"/>
    </xf>
    <xf numFmtId="0" fontId="10" fillId="0" borderId="0" xfId="0" applyFont="1" applyAlignment="1">
      <alignment horizontal="center"/>
    </xf>
    <xf numFmtId="0" fontId="3" fillId="0" borderId="0" xfId="3" applyFont="1" applyBorder="1" applyAlignment="1">
      <alignment horizontal="center"/>
    </xf>
    <xf numFmtId="0" fontId="3" fillId="0" borderId="0" xfId="3" applyFont="1" applyBorder="1"/>
    <xf numFmtId="0" fontId="3" fillId="0" borderId="0" xfId="3" applyFont="1" applyBorder="1" applyAlignment="1">
      <alignment horizontal="right"/>
    </xf>
    <xf numFmtId="0" fontId="6" fillId="0" borderId="0" xfId="3" applyFont="1" applyBorder="1" applyAlignment="1">
      <alignment horizontal="left"/>
    </xf>
    <xf numFmtId="0" fontId="3" fillId="0" borderId="0" xfId="4" applyFont="1" applyBorder="1" applyAlignment="1">
      <alignment horizontal="center"/>
    </xf>
    <xf numFmtId="1" fontId="3" fillId="0" borderId="0" xfId="4" applyNumberFormat="1" applyFont="1" applyBorder="1" applyAlignment="1">
      <alignment horizontal="center"/>
    </xf>
    <xf numFmtId="0" fontId="7" fillId="0" borderId="0" xfId="3" applyFont="1" applyBorder="1" applyAlignment="1">
      <alignment horizontal="center"/>
    </xf>
    <xf numFmtId="0" fontId="7" fillId="0" borderId="0" xfId="3" applyFont="1" applyBorder="1"/>
    <xf numFmtId="166" fontId="3" fillId="0" borderId="0" xfId="4" applyNumberFormat="1" applyFont="1" applyBorder="1" applyAlignment="1">
      <alignment horizontal="center"/>
    </xf>
    <xf numFmtId="0" fontId="6" fillId="0" borderId="0" xfId="3" applyFont="1" applyProtection="1">
      <protection locked="0"/>
    </xf>
    <xf numFmtId="0" fontId="3" fillId="0" borderId="0" xfId="3" applyFont="1" applyBorder="1" applyProtection="1">
      <protection locked="0"/>
    </xf>
    <xf numFmtId="0" fontId="3" fillId="0" borderId="0" xfId="2" applyFont="1" applyBorder="1" applyProtection="1"/>
    <xf numFmtId="0" fontId="3" fillId="0" borderId="1" xfId="2" applyFont="1" applyBorder="1" applyProtection="1"/>
    <xf numFmtId="0" fontId="3" fillId="0" borderId="0" xfId="2" applyFont="1" applyProtection="1"/>
    <xf numFmtId="164" fontId="3" fillId="0" borderId="0" xfId="2" applyNumberFormat="1" applyFont="1" applyAlignment="1" applyProtection="1">
      <alignment horizontal="center"/>
    </xf>
    <xf numFmtId="1" fontId="3" fillId="0" borderId="0" xfId="2" applyNumberFormat="1" applyFont="1" applyAlignment="1" applyProtection="1">
      <alignment horizontal="center"/>
    </xf>
    <xf numFmtId="165" fontId="3" fillId="0" borderId="0" xfId="3" applyNumberFormat="1" applyFont="1" applyFill="1" applyBorder="1" applyAlignment="1" applyProtection="1">
      <alignment horizontal="right"/>
      <protection locked="0"/>
    </xf>
    <xf numFmtId="0" fontId="3" fillId="0" borderId="0" xfId="3" applyFont="1" applyAlignment="1" applyProtection="1">
      <alignment vertical="center"/>
      <protection locked="0"/>
    </xf>
    <xf numFmtId="0" fontId="3" fillId="0" borderId="0" xfId="2" applyFont="1" applyAlignment="1" applyProtection="1">
      <alignment horizontal="right"/>
      <protection locked="0"/>
    </xf>
    <xf numFmtId="0" fontId="3" fillId="0" borderId="0" xfId="2" applyFont="1" applyProtection="1">
      <protection locked="0"/>
    </xf>
    <xf numFmtId="1" fontId="3" fillId="0" borderId="0" xfId="2" applyNumberFormat="1" applyFont="1" applyProtection="1"/>
    <xf numFmtId="0" fontId="3" fillId="0" borderId="0" xfId="3" applyFont="1" applyFill="1" applyBorder="1" applyAlignment="1" applyProtection="1">
      <alignment horizontal="left"/>
      <protection locked="0"/>
    </xf>
    <xf numFmtId="0" fontId="3" fillId="0" borderId="0" xfId="3" applyFont="1" applyFill="1" applyBorder="1" applyProtection="1">
      <protection locked="0"/>
    </xf>
    <xf numFmtId="2" fontId="3" fillId="0" borderId="0" xfId="2" applyNumberFormat="1" applyFont="1" applyProtection="1"/>
    <xf numFmtId="0" fontId="3" fillId="0" borderId="0" xfId="3" applyFont="1" applyFill="1" applyProtection="1">
      <protection locked="0"/>
    </xf>
    <xf numFmtId="0" fontId="3" fillId="0" borderId="0" xfId="2" applyFont="1" applyAlignment="1" applyProtection="1">
      <alignment horizontal="right"/>
    </xf>
    <xf numFmtId="0" fontId="3" fillId="0" borderId="0" xfId="3" applyFont="1" applyFill="1" applyAlignment="1" applyProtection="1">
      <alignment horizontal="right"/>
      <protection locked="0"/>
    </xf>
    <xf numFmtId="2" fontId="6" fillId="0" borderId="0" xfId="3" applyNumberFormat="1" applyFont="1" applyFill="1" applyBorder="1" applyAlignment="1" applyProtection="1">
      <alignment horizontal="center"/>
      <protection locked="0"/>
    </xf>
    <xf numFmtId="0" fontId="6" fillId="0" borderId="0" xfId="2" applyFont="1" applyAlignment="1" applyProtection="1">
      <alignment horizontal="center"/>
      <protection locked="0"/>
    </xf>
    <xf numFmtId="0" fontId="3" fillId="0" borderId="0" xfId="2" applyFont="1" applyAlignment="1" applyProtection="1">
      <alignment horizontal="center"/>
      <protection locked="0"/>
    </xf>
    <xf numFmtId="0" fontId="3" fillId="0" borderId="0" xfId="2" applyFont="1" applyAlignment="1" applyProtection="1">
      <alignment horizontal="center"/>
    </xf>
    <xf numFmtId="0" fontId="12" fillId="0" borderId="0" xfId="1" applyFont="1" applyBorder="1" applyAlignment="1" applyProtection="1">
      <alignment horizontal="center"/>
      <protection locked="0"/>
    </xf>
    <xf numFmtId="0" fontId="3" fillId="0" borderId="0" xfId="2" applyFont="1"/>
    <xf numFmtId="0" fontId="13" fillId="0" borderId="0" xfId="3" applyFont="1" applyProtection="1">
      <protection locked="0"/>
    </xf>
    <xf numFmtId="1" fontId="14" fillId="0" borderId="0" xfId="3" applyNumberFormat="1" applyFont="1" applyFill="1" applyBorder="1" applyAlignment="1" applyProtection="1">
      <alignment horizontal="right"/>
      <protection locked="0"/>
    </xf>
    <xf numFmtId="2" fontId="3" fillId="0" borderId="0" xfId="3" applyNumberFormat="1" applyFont="1" applyFill="1" applyBorder="1" applyAlignment="1" applyProtection="1">
      <alignment horizontal="left"/>
      <protection locked="0"/>
    </xf>
    <xf numFmtId="0" fontId="3" fillId="0" borderId="0" xfId="3" applyFont="1" applyBorder="1" applyAlignment="1">
      <alignment horizontal="left" vertical="top" wrapText="1"/>
    </xf>
    <xf numFmtId="0" fontId="16" fillId="0" borderId="0" xfId="6" applyFont="1" applyBorder="1" applyAlignment="1" applyProtection="1">
      <alignment horizontal="center"/>
    </xf>
    <xf numFmtId="0" fontId="2" fillId="0" borderId="0" xfId="7" applyBorder="1" applyAlignment="1" applyProtection="1">
      <alignment horizontal="center"/>
    </xf>
    <xf numFmtId="0" fontId="17" fillId="0" borderId="0" xfId="8"/>
    <xf numFmtId="0" fontId="15" fillId="0" borderId="0" xfId="6" applyBorder="1" applyAlignment="1">
      <alignment horizontal="center"/>
    </xf>
    <xf numFmtId="0" fontId="2" fillId="0" borderId="0" xfId="7" applyFont="1" applyBorder="1" applyAlignment="1" applyProtection="1">
      <alignment horizontal="center"/>
    </xf>
    <xf numFmtId="0" fontId="2" fillId="0" borderId="0" xfId="1" applyAlignment="1" applyProtection="1">
      <protection locked="0"/>
    </xf>
    <xf numFmtId="0" fontId="3" fillId="0" borderId="0" xfId="3" applyFont="1" applyBorder="1" applyAlignment="1">
      <alignment horizontal="left" vertical="top" wrapText="1"/>
    </xf>
    <xf numFmtId="0" fontId="3" fillId="0" borderId="0" xfId="3" applyFont="1" applyBorder="1" applyAlignment="1">
      <alignment horizontal="left" wrapText="1"/>
    </xf>
    <xf numFmtId="0" fontId="2" fillId="0" borderId="0" xfId="7" applyBorder="1" applyAlignment="1" applyProtection="1">
      <alignment horizontal="center"/>
    </xf>
    <xf numFmtId="0" fontId="2" fillId="0" borderId="0" xfId="1" applyAlignment="1" applyProtection="1">
      <alignment horizontal="left"/>
    </xf>
  </cellXfs>
  <cellStyles count="9">
    <cellStyle name="Hyperlink" xfId="1" builtinId="8"/>
    <cellStyle name="Hyperlink 2" xfId="6"/>
    <cellStyle name="Hyperlink 2 2" xfId="7"/>
    <cellStyle name="Normal" xfId="0" builtinId="0"/>
    <cellStyle name="Normal 2" xfId="2"/>
    <cellStyle name="Normal 2 2" xfId="3"/>
    <cellStyle name="Normal 3" xfId="8"/>
    <cellStyle name="Normal 4" xfId="4"/>
    <cellStyle name="Percent 2" xfId="5"/>
  </cellStyles>
  <dxfs count="0"/>
  <tableStyles count="0" defaultTableStyle="TableStyleMedium9"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983392940832096"/>
          <c:y val="3.6985958592761908E-2"/>
          <c:w val="0.76069081380195136"/>
          <c:h val="0.79109427474238792"/>
        </c:manualLayout>
      </c:layout>
      <c:scatterChart>
        <c:scatterStyle val="lineMarker"/>
        <c:varyColors val="0"/>
        <c:ser>
          <c:idx val="0"/>
          <c:order val="0"/>
          <c:spPr>
            <a:ln w="12700">
              <a:solidFill>
                <a:schemeClr val="tx1"/>
              </a:solidFill>
            </a:ln>
          </c:spPr>
          <c:marker>
            <c:symbol val="none"/>
          </c:marker>
          <c:xVal>
            <c:numRef>
              <c:f>Stress!$AA$14:$AA$34</c:f>
              <c:numCache>
                <c:formatCode>0.000</c:formatCode>
                <c:ptCount val="21"/>
                <c:pt idx="0">
                  <c:v>0</c:v>
                </c:pt>
                <c:pt idx="1">
                  <c:v>0.05</c:v>
                </c:pt>
                <c:pt idx="2">
                  <c:v>0.1</c:v>
                </c:pt>
                <c:pt idx="3">
                  <c:v>0.15</c:v>
                </c:pt>
                <c:pt idx="4">
                  <c:v>0.2</c:v>
                </c:pt>
                <c:pt idx="5">
                  <c:v>0.25</c:v>
                </c:pt>
                <c:pt idx="6">
                  <c:v>0.3</c:v>
                </c:pt>
                <c:pt idx="7">
                  <c:v>0.35</c:v>
                </c:pt>
                <c:pt idx="8">
                  <c:v>0.4</c:v>
                </c:pt>
                <c:pt idx="9">
                  <c:v>0.45</c:v>
                </c:pt>
                <c:pt idx="10">
                  <c:v>0.55000000000000004</c:v>
                </c:pt>
                <c:pt idx="11">
                  <c:v>0.6</c:v>
                </c:pt>
                <c:pt idx="12">
                  <c:v>0.75</c:v>
                </c:pt>
                <c:pt idx="13">
                  <c:v>0.8</c:v>
                </c:pt>
                <c:pt idx="14">
                  <c:v>0.85</c:v>
                </c:pt>
                <c:pt idx="15">
                  <c:v>0.9</c:v>
                </c:pt>
                <c:pt idx="16">
                  <c:v>0.95</c:v>
                </c:pt>
                <c:pt idx="17">
                  <c:v>0.97</c:v>
                </c:pt>
                <c:pt idx="18">
                  <c:v>0.98</c:v>
                </c:pt>
                <c:pt idx="19">
                  <c:v>0.99</c:v>
                </c:pt>
                <c:pt idx="20">
                  <c:v>1</c:v>
                </c:pt>
              </c:numCache>
            </c:numRef>
          </c:xVal>
          <c:yVal>
            <c:numRef>
              <c:f>Stress!$AB$14:$AB$34</c:f>
              <c:numCache>
                <c:formatCode>0.000</c:formatCode>
                <c:ptCount val="21"/>
                <c:pt idx="0">
                  <c:v>1</c:v>
                </c:pt>
                <c:pt idx="1">
                  <c:v>0.97467943448089633</c:v>
                </c:pt>
                <c:pt idx="2">
                  <c:v>0.94868329805051377</c:v>
                </c:pt>
                <c:pt idx="3">
                  <c:v>0.92195444572928875</c:v>
                </c:pt>
                <c:pt idx="4">
                  <c:v>0.89442719099991586</c:v>
                </c:pt>
                <c:pt idx="5">
                  <c:v>0.8660254037844386</c:v>
                </c:pt>
                <c:pt idx="6">
                  <c:v>0.83666002653407556</c:v>
                </c:pt>
                <c:pt idx="7">
                  <c:v>0.80622577482985502</c:v>
                </c:pt>
                <c:pt idx="8">
                  <c:v>0.7745966692414834</c:v>
                </c:pt>
                <c:pt idx="9">
                  <c:v>0.74161984870956632</c:v>
                </c:pt>
                <c:pt idx="10">
                  <c:v>0.67082039324993692</c:v>
                </c:pt>
                <c:pt idx="11">
                  <c:v>0.63245553203367588</c:v>
                </c:pt>
                <c:pt idx="12">
                  <c:v>0.5</c:v>
                </c:pt>
                <c:pt idx="13">
                  <c:v>0.44721359549995787</c:v>
                </c:pt>
                <c:pt idx="14">
                  <c:v>0.3872983346207417</c:v>
                </c:pt>
                <c:pt idx="15">
                  <c:v>0.31622776601683789</c:v>
                </c:pt>
                <c:pt idx="16">
                  <c:v>0.22360679774997907</c:v>
                </c:pt>
                <c:pt idx="17">
                  <c:v>0.17320508075688781</c:v>
                </c:pt>
                <c:pt idx="18">
                  <c:v>0.14142135623730956</c:v>
                </c:pt>
                <c:pt idx="19">
                  <c:v>0.10000000000000005</c:v>
                </c:pt>
                <c:pt idx="20">
                  <c:v>0</c:v>
                </c:pt>
              </c:numCache>
            </c:numRef>
          </c:yVal>
          <c:smooth val="1"/>
          <c:extLst>
            <c:ext xmlns:c16="http://schemas.microsoft.com/office/drawing/2014/chart" uri="{C3380CC4-5D6E-409C-BE32-E72D297353CC}">
              <c16:uniqueId val="{00000000-018C-416C-99AD-3B090AD7B0E8}"/>
            </c:ext>
          </c:extLst>
        </c:ser>
        <c:ser>
          <c:idx val="1"/>
          <c:order val="1"/>
          <c:marker>
            <c:symbol val="x"/>
            <c:size val="7"/>
            <c:spPr>
              <a:noFill/>
              <a:ln w="19050">
                <a:solidFill>
                  <a:schemeClr val="tx1"/>
                </a:solidFill>
              </a:ln>
            </c:spPr>
          </c:marker>
          <c:xVal>
            <c:numRef>
              <c:f>Stress!$AD$22</c:f>
              <c:numCache>
                <c:formatCode>0.00</c:formatCode>
                <c:ptCount val="1"/>
                <c:pt idx="0">
                  <c:v>0.16666666666666666</c:v>
                </c:pt>
              </c:numCache>
            </c:numRef>
          </c:xVal>
          <c:yVal>
            <c:numRef>
              <c:f>Stress!$AE$22</c:f>
              <c:numCache>
                <c:formatCode>0.00</c:formatCode>
                <c:ptCount val="1"/>
                <c:pt idx="0">
                  <c:v>0.23333333333333334</c:v>
                </c:pt>
              </c:numCache>
            </c:numRef>
          </c:yVal>
          <c:smooth val="0"/>
          <c:extLst>
            <c:ext xmlns:c16="http://schemas.microsoft.com/office/drawing/2014/chart" uri="{C3380CC4-5D6E-409C-BE32-E72D297353CC}">
              <c16:uniqueId val="{00000001-018C-416C-99AD-3B090AD7B0E8}"/>
            </c:ext>
          </c:extLst>
        </c:ser>
        <c:ser>
          <c:idx val="2"/>
          <c:order val="2"/>
          <c:spPr>
            <a:ln w="15875">
              <a:solidFill>
                <a:sysClr val="windowText" lastClr="000000"/>
              </a:solidFill>
              <a:prstDash val="lgDash"/>
            </a:ln>
          </c:spPr>
          <c:marker>
            <c:symbol val="none"/>
          </c:marker>
          <c:xVal>
            <c:numRef>
              <c:f>Stress!$AF$14:$AF$15</c:f>
              <c:numCache>
                <c:formatCode>General</c:formatCode>
                <c:ptCount val="2"/>
                <c:pt idx="0">
                  <c:v>0</c:v>
                </c:pt>
                <c:pt idx="1">
                  <c:v>0.50295072914974526</c:v>
                </c:pt>
              </c:numCache>
            </c:numRef>
          </c:xVal>
          <c:yVal>
            <c:numRef>
              <c:f>Stress!$AE$14:$AE$15</c:f>
              <c:numCache>
                <c:formatCode>General</c:formatCode>
                <c:ptCount val="2"/>
                <c:pt idx="0">
                  <c:v>0</c:v>
                </c:pt>
                <c:pt idx="1">
                  <c:v>0.70413102080964329</c:v>
                </c:pt>
              </c:numCache>
            </c:numRef>
          </c:yVal>
          <c:smooth val="0"/>
          <c:extLst>
            <c:ext xmlns:c16="http://schemas.microsoft.com/office/drawing/2014/chart" uri="{C3380CC4-5D6E-409C-BE32-E72D297353CC}">
              <c16:uniqueId val="{00000002-018C-416C-99AD-3B090AD7B0E8}"/>
            </c:ext>
          </c:extLst>
        </c:ser>
        <c:dLbls>
          <c:showLegendKey val="0"/>
          <c:showVal val="0"/>
          <c:showCatName val="0"/>
          <c:showSerName val="0"/>
          <c:showPercent val="0"/>
          <c:showBubbleSize val="0"/>
        </c:dLbls>
        <c:axId val="553664824"/>
        <c:axId val="553666392"/>
      </c:scatterChart>
      <c:valAx>
        <c:axId val="553664824"/>
        <c:scaling>
          <c:orientation val="minMax"/>
          <c:max val="1.2"/>
          <c:min val="0"/>
        </c:scaling>
        <c:delete val="0"/>
        <c:axPos val="b"/>
        <c:majorGridlines/>
        <c:title>
          <c:tx>
            <c:rich>
              <a:bodyPr/>
              <a:lstStyle/>
              <a:p>
                <a:pPr>
                  <a:defRPr sz="1000" b="0" i="0" u="none" strike="noStrike" baseline="0">
                    <a:solidFill>
                      <a:srgbClr val="000000"/>
                    </a:solidFill>
                    <a:latin typeface="Calibri"/>
                    <a:ea typeface="Calibri"/>
                    <a:cs typeface="Calibri"/>
                  </a:defRPr>
                </a:pPr>
                <a:r>
                  <a:rPr lang="en-CA" sz="1000" b="1" i="0" u="none" strike="noStrike" baseline="0">
                    <a:solidFill>
                      <a:srgbClr val="000000"/>
                    </a:solidFill>
                    <a:latin typeface="Calibri"/>
                  </a:rPr>
                  <a:t>R</a:t>
                </a:r>
                <a:r>
                  <a:rPr lang="en-CA" sz="1000" b="1" i="0" u="none" strike="noStrike" baseline="-25000">
                    <a:solidFill>
                      <a:srgbClr val="000000"/>
                    </a:solidFill>
                    <a:latin typeface="Calibri"/>
                  </a:rPr>
                  <a:t>xy</a:t>
                </a:r>
              </a:p>
            </c:rich>
          </c:tx>
          <c:layout>
            <c:manualLayout>
              <c:xMode val="edge"/>
              <c:yMode val="edge"/>
              <c:x val="0.55383187727031402"/>
              <c:y val="0.90248162370978813"/>
            </c:manualLayout>
          </c:layout>
          <c:overlay val="0"/>
        </c:title>
        <c:numFmt formatCode="0.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553666392"/>
        <c:crosses val="autoZero"/>
        <c:crossBetween val="midCat"/>
        <c:majorUnit val="0.2"/>
      </c:valAx>
      <c:valAx>
        <c:axId val="553666392"/>
        <c:scaling>
          <c:orientation val="minMax"/>
          <c:max val="1.2"/>
          <c:min val="0"/>
        </c:scaling>
        <c:delete val="0"/>
        <c:axPos val="l"/>
        <c:majorGridlines/>
        <c:title>
          <c:tx>
            <c:rich>
              <a:bodyPr/>
              <a:lstStyle/>
              <a:p>
                <a:pPr>
                  <a:defRPr sz="1000" b="0" i="0" u="none" strike="noStrike" baseline="0">
                    <a:solidFill>
                      <a:srgbClr val="000000"/>
                    </a:solidFill>
                    <a:latin typeface="Calibri"/>
                    <a:ea typeface="Calibri"/>
                    <a:cs typeface="Calibri"/>
                  </a:defRPr>
                </a:pPr>
                <a:r>
                  <a:rPr lang="en-CA" sz="1000" b="1" i="0" u="none" strike="noStrike" baseline="0">
                    <a:solidFill>
                      <a:srgbClr val="000000"/>
                    </a:solidFill>
                    <a:latin typeface="Calibri"/>
                  </a:rPr>
                  <a:t>R</a:t>
                </a:r>
                <a:r>
                  <a:rPr lang="en-CA" sz="1000" b="1" i="0" u="none" strike="noStrike" baseline="-25000">
                    <a:solidFill>
                      <a:srgbClr val="000000"/>
                    </a:solidFill>
                    <a:latin typeface="Calibri"/>
                  </a:rPr>
                  <a:t>x</a:t>
                </a:r>
              </a:p>
            </c:rich>
          </c:tx>
          <c:layout>
            <c:manualLayout>
              <c:xMode val="edge"/>
              <c:yMode val="edge"/>
              <c:x val="1.8415058146505223E-2"/>
              <c:y val="0.33416885824660225"/>
            </c:manualLayout>
          </c:layout>
          <c:overlay val="0"/>
        </c:title>
        <c:numFmt formatCode="0.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553664824"/>
        <c:crosses val="autoZero"/>
        <c:crossBetween val="midCat"/>
      </c:valAx>
      <c:spPr>
        <a:noFill/>
        <a:ln w="25400">
          <a:noFill/>
        </a:ln>
      </c:spPr>
    </c:plotArea>
    <c:plotVisOnly val="1"/>
    <c:dispBlanksAs val="gap"/>
    <c:showDLblsOverMax val="0"/>
  </c:chart>
  <c:spPr>
    <a:noFill/>
    <a:ln>
      <a:noFill/>
    </a:ln>
  </c:spPr>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chart" Target="../charts/chart1.xml"/><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142875</xdr:colOff>
      <xdr:row>16</xdr:row>
      <xdr:rowOff>68036</xdr:rowOff>
    </xdr:from>
    <xdr:to>
      <xdr:col>10</xdr:col>
      <xdr:colOff>353785</xdr:colOff>
      <xdr:row>32</xdr:row>
      <xdr:rowOff>152400</xdr:rowOff>
    </xdr:to>
    <xdr:graphicFrame macro="">
      <xdr:nvGraphicFramePr>
        <xdr:cNvPr id="3125" name="Chart 1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7</xdr:col>
      <xdr:colOff>253343</xdr:colOff>
      <xdr:row>14</xdr:row>
      <xdr:rowOff>72154</xdr:rowOff>
    </xdr:from>
    <xdr:ext cx="878061" cy="266996"/>
    <xdr:sp macro="" textlink="">
      <xdr:nvSpPr>
        <xdr:cNvPr id="111" name="TextBox 110"/>
        <xdr:cNvSpPr txBox="1"/>
      </xdr:nvSpPr>
      <xdr:spPr>
        <a:xfrm>
          <a:off x="4458997" y="2211616"/>
          <a:ext cx="878061" cy="2669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none" rtlCol="0" anchor="t">
          <a:spAutoFit/>
        </a:bodyPr>
        <a:lstStyle/>
        <a:p>
          <a:r>
            <a:rPr lang="en-CA" sz="1000">
              <a:latin typeface="XL-Viking" panose="020B0606030504020204" pitchFamily="34" charset="0"/>
              <a:ea typeface="XL-Viking" panose="020B0606030504020204" pitchFamily="34" charset="0"/>
              <a:cs typeface="XL-Viking" panose="020B0606030504020204" pitchFamily="34" charset="0"/>
            </a:rPr>
            <a:t>R</a:t>
          </a:r>
          <a:r>
            <a:rPr lang="en-CA" sz="1000" baseline="-25000">
              <a:latin typeface="XL-Viking" panose="020B0606030504020204" pitchFamily="34" charset="0"/>
              <a:ea typeface="XL-Viking" panose="020B0606030504020204" pitchFamily="34" charset="0"/>
              <a:cs typeface="XL-Viking" panose="020B0606030504020204" pitchFamily="34" charset="0"/>
            </a:rPr>
            <a:t>x</a:t>
          </a:r>
          <a:r>
            <a:rPr lang="en-CA" sz="1000" baseline="0">
              <a:latin typeface="XL-Viking" panose="020B0606030504020204" pitchFamily="34" charset="0"/>
              <a:ea typeface="XL-Viking" panose="020B0606030504020204" pitchFamily="34" charset="0"/>
              <a:cs typeface="XL-Viking" panose="020B0606030504020204" pitchFamily="34" charset="0"/>
            </a:rPr>
            <a:t> + R</a:t>
          </a:r>
          <a:r>
            <a:rPr lang="en-CA" sz="1000" baseline="-25000">
              <a:latin typeface="XL-Viking" panose="020B0606030504020204" pitchFamily="34" charset="0"/>
              <a:ea typeface="XL-Viking" panose="020B0606030504020204" pitchFamily="34" charset="0"/>
              <a:cs typeface="XL-Viking" panose="020B0606030504020204" pitchFamily="34" charset="0"/>
            </a:rPr>
            <a:t>xy</a:t>
          </a:r>
          <a:r>
            <a:rPr lang="en-CA" sz="1000" b="0" baseline="30000">
              <a:latin typeface="XL-Viking" panose="020B0606030504020204" pitchFamily="34" charset="0"/>
              <a:ea typeface="XL-Viking" panose="020B0606030504020204" pitchFamily="34" charset="0"/>
              <a:cs typeface="XL-Viking" panose="020B0606030504020204" pitchFamily="34" charset="0"/>
            </a:rPr>
            <a:t>2</a:t>
          </a:r>
          <a:r>
            <a:rPr lang="en-CA" sz="1000" baseline="0">
              <a:latin typeface="XL-Viking" panose="020B0606030504020204" pitchFamily="34" charset="0"/>
              <a:ea typeface="XL-Viking" panose="020B0606030504020204" pitchFamily="34" charset="0"/>
              <a:cs typeface="XL-Viking" panose="020B0606030504020204" pitchFamily="34" charset="0"/>
            </a:rPr>
            <a:t> = 1</a:t>
          </a:r>
          <a:endParaRPr lang="en-CA" sz="1000">
            <a:latin typeface="XL-Viking" panose="020B0606030504020204" pitchFamily="34" charset="0"/>
            <a:ea typeface="XL-Viking" panose="020B0606030504020204" pitchFamily="34" charset="0"/>
            <a:cs typeface="XL-Viking" panose="020B0606030504020204" pitchFamily="34" charset="0"/>
          </a:endParaRPr>
        </a:p>
      </xdr:txBody>
    </xdr:sp>
    <xdr:clientData/>
  </xdr:oneCellAnchor>
  <xdr:twoCellAnchor>
    <xdr:from>
      <xdr:col>0</xdr:col>
      <xdr:colOff>40822</xdr:colOff>
      <xdr:row>7</xdr:row>
      <xdr:rowOff>40821</xdr:rowOff>
    </xdr:from>
    <xdr:to>
      <xdr:col>4</xdr:col>
      <xdr:colOff>66675</xdr:colOff>
      <xdr:row>10</xdr:row>
      <xdr:rowOff>145236</xdr:rowOff>
    </xdr:to>
    <xdr:grpSp>
      <xdr:nvGrpSpPr>
        <xdr:cNvPr id="5" name="Group 4"/>
        <xdr:cNvGrpSpPr/>
      </xdr:nvGrpSpPr>
      <xdr:grpSpPr>
        <a:xfrm>
          <a:off x="40822" y="1267641"/>
          <a:ext cx="2494733" cy="630195"/>
          <a:chOff x="40822" y="1267641"/>
          <a:chExt cx="2570933" cy="630195"/>
        </a:xfrm>
      </xdr:grpSpPr>
      <xdr:pic>
        <xdr:nvPicPr>
          <xdr:cNvPr id="6" name="Picture 5">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7" name="Picture 6"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abbottaerospace.com/wpdm-package/analysis-and-design-of-composite-and-metallic-flight-vehicle-structures" TargetMode="External"/><Relationship Id="rId2" Type="http://schemas.openxmlformats.org/officeDocument/2006/relationships/hyperlink" Target="http://www.abbottaerospace.com/wpdm-package/nasa-tn-d-7996-buckling-of-composite-orthotropic-panels" TargetMode="External"/><Relationship Id="rId1" Type="http://schemas.openxmlformats.org/officeDocument/2006/relationships/hyperlink" Target="http://www.xl-viking.com/"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2"/>
  <sheetViews>
    <sheetView showGridLines="0" workbookViewId="0"/>
  </sheetViews>
  <sheetFormatPr defaultColWidth="8.6640625" defaultRowHeight="13.2" x14ac:dyDescent="0.25"/>
  <sheetData>
    <row r="1" spans="1:52" x14ac:dyDescent="0.25">
      <c r="A1" s="2"/>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row>
    <row r="2" spans="1:52"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52"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row>
    <row r="5" spans="1:52"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row>
    <row r="6" spans="1:52" x14ac:dyDescent="0.2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row>
    <row r="7" spans="1:52" x14ac:dyDescent="0.2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row>
    <row r="8" spans="1:52"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row>
    <row r="9" spans="1:52" x14ac:dyDescent="0.2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row>
    <row r="10" spans="1:52"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row>
    <row r="11" spans="1:52" x14ac:dyDescent="0.25">
      <c r="A11" s="2"/>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row>
    <row r="12" spans="1:52"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row>
    <row r="13" spans="1:52"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row>
    <row r="14" spans="1:52"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row>
    <row r="15" spans="1:52"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row>
    <row r="16" spans="1:52"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row>
    <row r="17" spans="1:52"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row>
    <row r="18" spans="1:52"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row>
    <row r="19" spans="1:52"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row>
    <row r="20" spans="1:52"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row>
    <row r="21" spans="1:52"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row>
    <row r="22" spans="1:52"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K50" sqref="K50"/>
    </sheetView>
  </sheetViews>
  <sheetFormatPr defaultColWidth="9.109375" defaultRowHeight="15.6" x14ac:dyDescent="0.3"/>
  <cols>
    <col min="1" max="2" width="9.109375" style="17"/>
    <col min="3" max="3" width="10.6640625" style="17" bestFit="1" customWidth="1"/>
    <col min="4" max="11" width="9.109375" style="17"/>
    <col min="12" max="12" width="5.44140625" style="10" customWidth="1"/>
    <col min="13" max="17" width="5.33203125" style="45" customWidth="1"/>
    <col min="18" max="19" width="5.33203125" style="46" customWidth="1"/>
    <col min="20" max="25" width="9.109375" style="48"/>
    <col min="26" max="16384" width="9.109375" style="17"/>
  </cols>
  <sheetData>
    <row r="1" spans="1:25" s="10" customFormat="1" ht="13.8" x14ac:dyDescent="0.3">
      <c r="A1" s="3"/>
      <c r="B1" s="4" t="s">
        <v>7</v>
      </c>
      <c r="C1" s="5" t="s">
        <v>4</v>
      </c>
      <c r="D1" s="3"/>
      <c r="E1" s="3"/>
      <c r="F1" s="4" t="s">
        <v>15</v>
      </c>
      <c r="G1" s="6"/>
      <c r="H1" s="3"/>
      <c r="I1" s="3"/>
      <c r="J1" s="3"/>
      <c r="K1" s="3"/>
      <c r="M1" s="41"/>
      <c r="N1" s="41"/>
      <c r="O1" s="41"/>
      <c r="P1" s="41"/>
      <c r="Q1" s="41"/>
      <c r="R1" s="41"/>
      <c r="S1" s="41"/>
      <c r="T1" s="42"/>
      <c r="U1" s="42"/>
      <c r="V1" s="42"/>
      <c r="W1" s="43"/>
      <c r="X1" s="44"/>
      <c r="Y1" s="42"/>
    </row>
    <row r="2" spans="1:25" s="10" customFormat="1" ht="13.8" x14ac:dyDescent="0.3">
      <c r="A2" s="3"/>
      <c r="B2" s="4" t="s">
        <v>8</v>
      </c>
      <c r="C2" s="5" t="s">
        <v>9</v>
      </c>
      <c r="D2" s="3"/>
      <c r="E2" s="3"/>
      <c r="F2" s="4" t="s">
        <v>10</v>
      </c>
      <c r="G2" s="5"/>
      <c r="H2" s="3"/>
      <c r="I2" s="3"/>
      <c r="J2" s="3"/>
      <c r="K2" s="3"/>
      <c r="M2" s="41"/>
      <c r="N2" s="41"/>
      <c r="O2" s="41"/>
      <c r="P2" s="41"/>
      <c r="Q2" s="41"/>
      <c r="R2" s="41"/>
      <c r="S2" s="41"/>
      <c r="T2" s="42"/>
      <c r="U2" s="42"/>
      <c r="V2" s="42"/>
      <c r="W2" s="43"/>
      <c r="X2" s="44"/>
      <c r="Y2" s="42"/>
    </row>
    <row r="3" spans="1:25" s="10" customFormat="1" ht="13.8" x14ac:dyDescent="0.3">
      <c r="A3" s="3"/>
      <c r="B3" s="4" t="s">
        <v>1</v>
      </c>
      <c r="C3" s="7"/>
      <c r="D3" s="3"/>
      <c r="E3" s="3"/>
      <c r="F3" s="4" t="s">
        <v>0</v>
      </c>
      <c r="G3" s="5"/>
      <c r="H3" s="3"/>
      <c r="I3" s="3"/>
      <c r="J3" s="3"/>
      <c r="K3" s="3"/>
      <c r="M3" s="41"/>
      <c r="N3" s="41"/>
      <c r="O3" s="41"/>
      <c r="P3" s="41"/>
      <c r="Q3" s="41"/>
      <c r="R3" s="41"/>
      <c r="S3" s="41"/>
      <c r="T3" s="42"/>
      <c r="U3" s="42"/>
      <c r="V3" s="42"/>
      <c r="W3" s="43"/>
      <c r="X3" s="44"/>
      <c r="Y3" s="42"/>
    </row>
    <row r="4" spans="1:25" s="10" customFormat="1" ht="13.8" x14ac:dyDescent="0.3">
      <c r="A4" s="3"/>
      <c r="B4" s="4" t="s">
        <v>17</v>
      </c>
      <c r="C4" s="6"/>
      <c r="D4" s="3"/>
      <c r="E4" s="3"/>
      <c r="F4" s="4" t="s">
        <v>18</v>
      </c>
      <c r="G4" s="5" t="s">
        <v>19</v>
      </c>
      <c r="H4" s="3"/>
      <c r="I4" s="3"/>
      <c r="J4" s="3"/>
      <c r="K4" s="3"/>
      <c r="M4" s="41"/>
      <c r="N4" s="41"/>
      <c r="O4" s="41"/>
      <c r="P4" s="41"/>
      <c r="Q4" s="45"/>
      <c r="R4" s="46"/>
      <c r="S4" s="46"/>
      <c r="T4" s="42"/>
      <c r="U4" s="42"/>
      <c r="V4" s="42"/>
      <c r="W4" s="43"/>
      <c r="X4" s="44"/>
      <c r="Y4" s="42"/>
    </row>
    <row r="5" spans="1:25" s="10" customFormat="1" ht="13.8" x14ac:dyDescent="0.3">
      <c r="A5" s="3"/>
      <c r="B5" s="4" t="s">
        <v>20</v>
      </c>
      <c r="C5" s="6"/>
      <c r="D5" s="3"/>
      <c r="E5" s="4"/>
      <c r="F5" s="3"/>
      <c r="G5" s="3"/>
      <c r="H5" s="3"/>
      <c r="I5" s="3"/>
      <c r="J5" s="3"/>
      <c r="K5" s="3"/>
      <c r="M5" s="41"/>
      <c r="N5" s="41"/>
      <c r="O5" s="41"/>
      <c r="P5" s="41"/>
      <c r="Q5" s="45"/>
      <c r="R5" s="46"/>
      <c r="S5" s="46"/>
      <c r="T5" s="42"/>
      <c r="U5" s="42"/>
      <c r="V5" s="42"/>
      <c r="W5" s="43"/>
      <c r="X5" s="44"/>
      <c r="Y5" s="42"/>
    </row>
    <row r="6" spans="1:25" s="10" customFormat="1" ht="13.8" x14ac:dyDescent="0.3">
      <c r="A6" s="3"/>
      <c r="B6" s="3" t="s">
        <v>11</v>
      </c>
      <c r="C6" s="8"/>
      <c r="D6" s="3"/>
      <c r="E6" s="3"/>
      <c r="F6" s="3"/>
      <c r="G6" s="3"/>
      <c r="H6" s="3"/>
      <c r="I6" s="3"/>
      <c r="J6" s="3"/>
      <c r="K6" s="3"/>
      <c r="M6" s="41"/>
      <c r="N6" s="41"/>
      <c r="O6" s="41"/>
      <c r="P6" s="41"/>
      <c r="Q6" s="45"/>
      <c r="R6" s="46"/>
      <c r="S6" s="46"/>
      <c r="T6" s="42"/>
      <c r="U6" s="42"/>
      <c r="V6" s="42"/>
      <c r="W6" s="43"/>
      <c r="X6" s="44"/>
      <c r="Y6" s="42"/>
    </row>
    <row r="7" spans="1:25" s="10" customFormat="1" ht="13.8" x14ac:dyDescent="0.3">
      <c r="A7" s="3"/>
      <c r="B7" s="3"/>
      <c r="C7" s="3"/>
      <c r="D7" s="3"/>
      <c r="E7" s="3"/>
      <c r="F7" s="3"/>
      <c r="G7" s="3"/>
      <c r="H7" s="3"/>
      <c r="I7" s="3"/>
      <c r="J7" s="3"/>
      <c r="K7" s="3"/>
      <c r="M7" s="41"/>
      <c r="N7" s="41"/>
      <c r="O7" s="41"/>
      <c r="P7" s="41"/>
      <c r="Q7" s="45"/>
      <c r="R7" s="46"/>
      <c r="S7" s="46"/>
      <c r="T7" s="42"/>
      <c r="U7" s="42"/>
      <c r="V7" s="42"/>
      <c r="W7" s="43"/>
      <c r="X7" s="44"/>
      <c r="Y7" s="42"/>
    </row>
    <row r="8" spans="1:25" s="10" customFormat="1" ht="13.8" x14ac:dyDescent="0.3">
      <c r="A8" s="9"/>
      <c r="E8" s="11"/>
      <c r="F8" s="12"/>
      <c r="H8" s="13"/>
      <c r="I8" s="11"/>
      <c r="J8" s="14"/>
      <c r="K8" s="15"/>
      <c r="L8" s="32"/>
      <c r="M8" s="41"/>
      <c r="N8" s="41"/>
      <c r="O8" s="41"/>
      <c r="P8" s="41"/>
      <c r="Q8" s="45"/>
      <c r="R8" s="46"/>
      <c r="S8" s="46"/>
      <c r="T8" s="42"/>
      <c r="U8" s="42"/>
      <c r="V8" s="42"/>
      <c r="W8" s="42"/>
      <c r="X8" s="42"/>
      <c r="Y8" s="42"/>
    </row>
    <row r="9" spans="1:25" s="10" customFormat="1" ht="13.8" x14ac:dyDescent="0.3">
      <c r="E9" s="11"/>
      <c r="F9" s="13"/>
      <c r="H9" s="13"/>
      <c r="I9" s="11"/>
      <c r="J9" s="15"/>
      <c r="K9" s="15"/>
      <c r="L9" s="32"/>
      <c r="M9" s="41"/>
      <c r="N9" s="41"/>
      <c r="O9" s="41"/>
      <c r="P9" s="41"/>
      <c r="Q9" s="45"/>
      <c r="R9" s="46"/>
      <c r="S9" s="46"/>
      <c r="T9" s="42"/>
      <c r="U9" s="42"/>
      <c r="V9" s="42"/>
      <c r="W9" s="42"/>
      <c r="X9" s="42"/>
      <c r="Y9" s="42"/>
    </row>
    <row r="10" spans="1:25" s="10" customFormat="1" ht="13.8" x14ac:dyDescent="0.3">
      <c r="E10" s="11"/>
      <c r="F10" s="13"/>
      <c r="H10" s="13"/>
      <c r="I10" s="11"/>
      <c r="J10" s="12"/>
      <c r="K10" s="13"/>
      <c r="L10" s="32"/>
      <c r="M10" s="41"/>
      <c r="N10" s="41"/>
      <c r="O10" s="41"/>
      <c r="P10" s="41"/>
      <c r="Q10" s="45"/>
      <c r="R10" s="46"/>
      <c r="S10" s="46"/>
      <c r="T10" s="42"/>
      <c r="U10" s="42"/>
      <c r="V10" s="42"/>
      <c r="W10" s="42"/>
      <c r="X10" s="42"/>
      <c r="Y10" s="42"/>
    </row>
    <row r="11" spans="1:25" s="10" customFormat="1" ht="13.8" x14ac:dyDescent="0.3">
      <c r="E11" s="11"/>
      <c r="F11" s="13"/>
      <c r="I11" s="16"/>
      <c r="J11" s="12"/>
      <c r="M11" s="41"/>
      <c r="N11" s="41"/>
      <c r="O11" s="41"/>
      <c r="P11" s="41"/>
      <c r="Q11" s="41"/>
      <c r="R11" s="41"/>
      <c r="S11" s="41"/>
      <c r="T11" s="42"/>
      <c r="U11" s="42"/>
      <c r="V11" s="42"/>
      <c r="W11" s="42"/>
      <c r="X11" s="42"/>
      <c r="Y11" s="42"/>
    </row>
    <row r="12" spans="1:25" x14ac:dyDescent="0.3">
      <c r="C12" s="18" t="str">
        <f>G4</f>
        <v>IMPORTANT INFORMATION</v>
      </c>
      <c r="M12" s="41"/>
      <c r="N12" s="41"/>
      <c r="O12" s="41"/>
      <c r="P12" s="41"/>
      <c r="Q12" s="47"/>
      <c r="R12" s="47"/>
      <c r="S12" s="47"/>
    </row>
    <row r="13" spans="1:25" s="10" customFormat="1" ht="13.8" x14ac:dyDescent="0.3">
      <c r="M13" s="41"/>
      <c r="N13" s="41"/>
      <c r="O13" s="41"/>
      <c r="P13" s="41"/>
      <c r="Q13" s="41"/>
      <c r="R13" s="41"/>
      <c r="S13" s="41"/>
      <c r="T13" s="42"/>
      <c r="U13" s="42"/>
      <c r="V13" s="42"/>
      <c r="W13" s="42"/>
      <c r="X13" s="42"/>
      <c r="Y13" s="42"/>
    </row>
    <row r="14" spans="1:25" s="10" customFormat="1" ht="13.8" x14ac:dyDescent="0.3">
      <c r="B14" s="19" t="s">
        <v>21</v>
      </c>
      <c r="M14" s="41"/>
      <c r="N14" s="41"/>
      <c r="O14" s="41"/>
      <c r="P14" s="41"/>
      <c r="Q14" s="41"/>
      <c r="R14" s="41"/>
      <c r="S14" s="41"/>
      <c r="T14" s="42"/>
      <c r="U14" s="42"/>
      <c r="V14" s="42"/>
      <c r="W14" s="42"/>
      <c r="X14" s="42"/>
      <c r="Y14" s="42"/>
    </row>
    <row r="15" spans="1:25" s="10" customFormat="1" ht="13.8" x14ac:dyDescent="0.3">
      <c r="A15" s="20"/>
      <c r="K15" s="20"/>
      <c r="M15" s="45"/>
      <c r="N15" s="45"/>
      <c r="O15" s="45"/>
      <c r="P15" s="45"/>
      <c r="Q15" s="45"/>
      <c r="R15" s="46"/>
      <c r="S15" s="46"/>
      <c r="T15" s="42"/>
      <c r="U15" s="42"/>
      <c r="V15" s="42"/>
      <c r="W15" s="42"/>
      <c r="X15" s="42"/>
      <c r="Y15" s="42"/>
    </row>
    <row r="16" spans="1:25" s="10" customFormat="1" ht="12.75" customHeight="1" x14ac:dyDescent="0.3">
      <c r="B16" s="84" t="s">
        <v>41</v>
      </c>
      <c r="C16" s="84"/>
      <c r="D16" s="84"/>
      <c r="E16" s="84"/>
      <c r="F16" s="84"/>
      <c r="G16" s="84"/>
      <c r="H16" s="84"/>
      <c r="I16" s="84"/>
      <c r="J16" s="84"/>
      <c r="M16" s="45"/>
      <c r="N16" s="45"/>
      <c r="O16" s="45"/>
      <c r="P16" s="45"/>
      <c r="Q16" s="45"/>
      <c r="R16" s="46"/>
      <c r="S16" s="46"/>
      <c r="T16" s="42"/>
      <c r="U16" s="42"/>
      <c r="V16" s="42"/>
      <c r="W16" s="42"/>
      <c r="X16" s="42"/>
      <c r="Y16" s="42"/>
    </row>
    <row r="17" spans="1:25" s="10" customFormat="1" ht="13.8" x14ac:dyDescent="0.3">
      <c r="B17" s="84"/>
      <c r="C17" s="84"/>
      <c r="D17" s="84"/>
      <c r="E17" s="84"/>
      <c r="F17" s="84"/>
      <c r="G17" s="84"/>
      <c r="H17" s="84"/>
      <c r="I17" s="84"/>
      <c r="J17" s="84"/>
      <c r="M17" s="45"/>
      <c r="N17" s="45"/>
      <c r="O17" s="45"/>
      <c r="P17" s="45"/>
      <c r="Q17" s="45"/>
      <c r="R17" s="46"/>
      <c r="S17" s="46"/>
      <c r="T17" s="42"/>
      <c r="U17" s="42"/>
      <c r="V17" s="42"/>
      <c r="W17" s="42"/>
      <c r="X17" s="42"/>
      <c r="Y17" s="42"/>
    </row>
    <row r="18" spans="1:25" s="10" customFormat="1" ht="13.8" x14ac:dyDescent="0.3">
      <c r="B18" s="84"/>
      <c r="C18" s="84"/>
      <c r="D18" s="84"/>
      <c r="E18" s="84"/>
      <c r="F18" s="84"/>
      <c r="G18" s="84"/>
      <c r="H18" s="84"/>
      <c r="I18" s="84"/>
      <c r="J18" s="84"/>
      <c r="M18" s="45"/>
      <c r="N18" s="45"/>
      <c r="O18" s="45"/>
      <c r="P18" s="45"/>
      <c r="Q18" s="45"/>
      <c r="R18" s="46"/>
      <c r="S18" s="46"/>
      <c r="T18" s="42"/>
      <c r="U18" s="42"/>
      <c r="V18" s="42"/>
      <c r="W18" s="42"/>
      <c r="X18" s="42"/>
      <c r="Y18" s="42"/>
    </row>
    <row r="19" spans="1:25" s="10" customFormat="1" ht="13.8" x14ac:dyDescent="0.3">
      <c r="B19" s="84"/>
      <c r="C19" s="84"/>
      <c r="D19" s="84"/>
      <c r="E19" s="84"/>
      <c r="F19" s="84"/>
      <c r="G19" s="84"/>
      <c r="H19" s="84"/>
      <c r="I19" s="84"/>
      <c r="J19" s="84"/>
      <c r="M19" s="45"/>
      <c r="N19" s="45"/>
      <c r="O19" s="45"/>
      <c r="P19" s="45"/>
      <c r="Q19" s="45"/>
      <c r="R19" s="46"/>
      <c r="S19" s="46"/>
      <c r="T19" s="42"/>
      <c r="U19" s="42"/>
      <c r="V19" s="42"/>
      <c r="W19" s="42"/>
      <c r="X19" s="42"/>
      <c r="Y19" s="42"/>
    </row>
    <row r="20" spans="1:25" s="10" customFormat="1" ht="12.75" customHeight="1" x14ac:dyDescent="0.3">
      <c r="A20" s="20"/>
      <c r="B20" s="21" t="s">
        <v>39</v>
      </c>
      <c r="C20" s="20"/>
      <c r="D20" s="20"/>
      <c r="E20" s="20"/>
      <c r="F20" s="20"/>
      <c r="G20" s="20"/>
      <c r="H20" s="20"/>
      <c r="I20" s="20"/>
      <c r="J20" s="20"/>
      <c r="K20" s="20"/>
      <c r="M20" s="45"/>
      <c r="N20" s="45"/>
      <c r="O20" s="45"/>
      <c r="P20" s="45"/>
      <c r="Q20" s="45"/>
      <c r="R20" s="46"/>
      <c r="S20" s="46"/>
      <c r="T20" s="42"/>
      <c r="U20" s="42"/>
      <c r="V20" s="42"/>
      <c r="W20" s="42"/>
      <c r="X20" s="42"/>
      <c r="Y20" s="42"/>
    </row>
    <row r="21" spans="1:25" s="10" customFormat="1" ht="13.8" x14ac:dyDescent="0.3">
      <c r="A21" s="20"/>
      <c r="B21" s="21"/>
      <c r="C21" s="20"/>
      <c r="D21" s="20"/>
      <c r="E21" s="20"/>
      <c r="F21" s="20"/>
      <c r="G21" s="20"/>
      <c r="H21" s="20"/>
      <c r="I21" s="20"/>
      <c r="J21" s="20"/>
      <c r="K21" s="20"/>
      <c r="M21" s="45"/>
      <c r="N21" s="45"/>
      <c r="O21" s="45"/>
      <c r="P21" s="45"/>
      <c r="Q21" s="45"/>
      <c r="R21" s="46"/>
      <c r="S21" s="46"/>
      <c r="T21" s="42"/>
      <c r="U21" s="42"/>
      <c r="V21" s="42"/>
      <c r="W21" s="42"/>
      <c r="X21" s="42"/>
      <c r="Y21" s="42"/>
    </row>
    <row r="22" spans="1:25" s="10" customFormat="1" ht="13.8" x14ac:dyDescent="0.3">
      <c r="A22" s="20"/>
      <c r="B22" s="84" t="s">
        <v>42</v>
      </c>
      <c r="C22" s="84"/>
      <c r="D22" s="84"/>
      <c r="E22" s="84"/>
      <c r="F22" s="84"/>
      <c r="G22" s="84"/>
      <c r="H22" s="84"/>
      <c r="I22" s="84"/>
      <c r="J22" s="84"/>
      <c r="K22" s="20"/>
      <c r="M22" s="45"/>
      <c r="N22" s="45"/>
      <c r="O22" s="45"/>
      <c r="P22" s="45"/>
      <c r="Q22" s="45"/>
      <c r="R22" s="46"/>
      <c r="S22" s="46"/>
      <c r="T22" s="42"/>
      <c r="U22" s="42"/>
      <c r="V22" s="42"/>
      <c r="W22" s="42"/>
      <c r="X22" s="42"/>
      <c r="Y22" s="42"/>
    </row>
    <row r="23" spans="1:25" s="10" customFormat="1" ht="13.8" x14ac:dyDescent="0.3">
      <c r="A23" s="20"/>
      <c r="B23" s="84"/>
      <c r="C23" s="84"/>
      <c r="D23" s="84"/>
      <c r="E23" s="84"/>
      <c r="F23" s="84"/>
      <c r="G23" s="84"/>
      <c r="H23" s="84"/>
      <c r="I23" s="84"/>
      <c r="J23" s="84"/>
      <c r="K23" s="20"/>
      <c r="M23" s="45"/>
      <c r="N23" s="45"/>
      <c r="O23" s="45"/>
      <c r="P23" s="45"/>
      <c r="Q23" s="45"/>
      <c r="R23" s="46"/>
      <c r="S23" s="49"/>
      <c r="T23" s="42"/>
      <c r="U23" s="42"/>
      <c r="V23" s="42"/>
      <c r="W23" s="42"/>
      <c r="X23" s="42"/>
      <c r="Y23" s="42"/>
    </row>
    <row r="24" spans="1:25" s="10" customFormat="1" ht="13.8" x14ac:dyDescent="0.3">
      <c r="A24" s="20"/>
      <c r="B24" s="84"/>
      <c r="C24" s="84"/>
      <c r="D24" s="84"/>
      <c r="E24" s="84"/>
      <c r="F24" s="84"/>
      <c r="G24" s="84"/>
      <c r="H24" s="84"/>
      <c r="I24" s="84"/>
      <c r="J24" s="84"/>
      <c r="K24" s="20"/>
      <c r="M24" s="45"/>
      <c r="N24" s="45"/>
      <c r="O24" s="45"/>
      <c r="P24" s="45"/>
      <c r="Q24" s="45"/>
      <c r="R24" s="46"/>
      <c r="S24" s="49"/>
      <c r="T24" s="42"/>
      <c r="U24" s="42"/>
      <c r="V24" s="42"/>
      <c r="W24" s="42"/>
      <c r="X24" s="42"/>
      <c r="Y24" s="42"/>
    </row>
    <row r="25" spans="1:25" s="10" customFormat="1" ht="12.75" customHeight="1" x14ac:dyDescent="0.3">
      <c r="A25" s="20"/>
      <c r="B25" s="77"/>
      <c r="C25" s="77"/>
      <c r="D25" s="77"/>
      <c r="E25" s="77"/>
      <c r="F25" s="78" t="s">
        <v>63</v>
      </c>
      <c r="G25" s="77"/>
      <c r="H25" s="77"/>
      <c r="I25" s="77"/>
      <c r="J25" s="77"/>
      <c r="K25" s="20"/>
      <c r="M25" s="45"/>
      <c r="N25" s="45"/>
      <c r="O25" s="45"/>
      <c r="P25" s="45"/>
      <c r="Q25" s="45"/>
      <c r="R25" s="46"/>
      <c r="S25" s="46"/>
      <c r="T25" s="42"/>
      <c r="U25" s="42"/>
      <c r="V25" s="42"/>
      <c r="W25" s="42"/>
      <c r="X25" s="42"/>
      <c r="Y25" s="42"/>
    </row>
    <row r="26" spans="1:25" s="10" customFormat="1" ht="13.8" x14ac:dyDescent="0.3">
      <c r="A26" s="20"/>
      <c r="B26" s="84" t="s">
        <v>43</v>
      </c>
      <c r="C26" s="84"/>
      <c r="D26" s="84"/>
      <c r="E26" s="84"/>
      <c r="F26" s="84"/>
      <c r="G26" s="84"/>
      <c r="H26" s="84"/>
      <c r="I26" s="84"/>
      <c r="J26" s="84"/>
      <c r="K26" s="20"/>
      <c r="M26" s="45"/>
      <c r="N26" s="45"/>
      <c r="O26" s="45"/>
      <c r="P26" s="45"/>
      <c r="Q26" s="45"/>
      <c r="R26" s="46"/>
      <c r="S26" s="46"/>
      <c r="T26" s="42"/>
      <c r="U26" s="42"/>
      <c r="V26" s="42"/>
      <c r="W26" s="42"/>
      <c r="X26" s="42"/>
      <c r="Y26" s="42"/>
    </row>
    <row r="27" spans="1:25" s="10" customFormat="1" ht="13.8" x14ac:dyDescent="0.3">
      <c r="A27" s="20"/>
      <c r="B27" s="84"/>
      <c r="C27" s="84"/>
      <c r="D27" s="84"/>
      <c r="E27" s="84"/>
      <c r="F27" s="84"/>
      <c r="G27" s="84"/>
      <c r="H27" s="84"/>
      <c r="I27" s="84"/>
      <c r="J27" s="84"/>
      <c r="K27" s="20"/>
      <c r="M27" s="45"/>
      <c r="N27" s="45"/>
      <c r="O27" s="45"/>
      <c r="P27" s="45"/>
      <c r="Q27" s="45"/>
      <c r="R27" s="46"/>
      <c r="S27" s="46"/>
      <c r="T27" s="42"/>
      <c r="U27" s="42"/>
      <c r="V27" s="42"/>
      <c r="W27" s="42"/>
      <c r="X27" s="42"/>
      <c r="Y27" s="42"/>
    </row>
    <row r="28" spans="1:25" s="10" customFormat="1" ht="13.8" x14ac:dyDescent="0.3">
      <c r="A28" s="20"/>
      <c r="B28" s="77"/>
      <c r="C28" s="77"/>
      <c r="D28" s="77"/>
      <c r="E28" s="77"/>
      <c r="F28" s="77"/>
      <c r="G28" s="77"/>
      <c r="H28" s="77"/>
      <c r="I28" s="77"/>
      <c r="J28" s="77"/>
      <c r="K28" s="20"/>
      <c r="M28" s="45"/>
      <c r="N28" s="45"/>
      <c r="O28" s="45"/>
      <c r="P28" s="45"/>
      <c r="Q28" s="45"/>
      <c r="R28" s="46"/>
      <c r="S28" s="46"/>
      <c r="T28" s="42"/>
      <c r="U28" s="42"/>
      <c r="V28" s="42"/>
      <c r="W28" s="42"/>
      <c r="X28" s="42"/>
      <c r="Y28" s="42"/>
    </row>
    <row r="29" spans="1:25" s="10" customFormat="1" ht="13.8" x14ac:dyDescent="0.3">
      <c r="A29" s="20"/>
      <c r="B29" s="84" t="s">
        <v>44</v>
      </c>
      <c r="C29" s="84"/>
      <c r="D29" s="84"/>
      <c r="E29" s="84"/>
      <c r="F29" s="84"/>
      <c r="G29" s="84"/>
      <c r="H29" s="84"/>
      <c r="I29" s="84"/>
      <c r="J29" s="84"/>
      <c r="K29" s="20"/>
      <c r="M29" s="45"/>
      <c r="N29" s="45"/>
      <c r="O29" s="45"/>
      <c r="P29" s="45"/>
      <c r="Q29" s="45"/>
      <c r="R29" s="46"/>
      <c r="S29" s="46"/>
      <c r="T29" s="42"/>
      <c r="U29" s="42"/>
      <c r="V29" s="42"/>
      <c r="W29" s="42"/>
      <c r="X29" s="42"/>
      <c r="Y29" s="42"/>
    </row>
    <row r="30" spans="1:25" s="10" customFormat="1" ht="13.8" x14ac:dyDescent="0.3">
      <c r="A30" s="20"/>
      <c r="B30" s="84"/>
      <c r="C30" s="84"/>
      <c r="D30" s="84"/>
      <c r="E30" s="84"/>
      <c r="F30" s="84"/>
      <c r="G30" s="84"/>
      <c r="H30" s="84"/>
      <c r="I30" s="84"/>
      <c r="J30" s="84"/>
      <c r="K30" s="20"/>
      <c r="M30" s="45"/>
      <c r="N30" s="45"/>
      <c r="O30" s="45"/>
      <c r="P30" s="45"/>
      <c r="Q30" s="45"/>
      <c r="R30" s="46"/>
      <c r="S30" s="46"/>
      <c r="T30" s="42"/>
      <c r="U30" s="42"/>
      <c r="V30" s="42"/>
      <c r="W30" s="42"/>
      <c r="X30" s="42"/>
      <c r="Y30" s="42"/>
    </row>
    <row r="31" spans="1:25" s="10" customFormat="1" ht="12.75" customHeight="1" x14ac:dyDescent="0.3">
      <c r="A31" s="20"/>
      <c r="B31" s="84"/>
      <c r="C31" s="84"/>
      <c r="D31" s="84"/>
      <c r="E31" s="84"/>
      <c r="F31" s="84"/>
      <c r="G31" s="84"/>
      <c r="H31" s="84"/>
      <c r="I31" s="84"/>
      <c r="J31" s="84"/>
      <c r="K31" s="20"/>
      <c r="M31" s="45"/>
      <c r="N31" s="45"/>
      <c r="O31" s="45"/>
      <c r="P31" s="45"/>
      <c r="Q31" s="45"/>
      <c r="R31" s="46"/>
      <c r="S31" s="46"/>
      <c r="T31" s="42"/>
      <c r="U31" s="42"/>
      <c r="V31" s="42"/>
      <c r="W31" s="42"/>
      <c r="X31" s="42"/>
      <c r="Y31" s="42"/>
    </row>
    <row r="32" spans="1:25" s="10" customFormat="1" ht="13.8" x14ac:dyDescent="0.3">
      <c r="A32" s="20"/>
      <c r="B32" s="84"/>
      <c r="C32" s="84"/>
      <c r="D32" s="84"/>
      <c r="E32" s="84"/>
      <c r="F32" s="84"/>
      <c r="G32" s="84"/>
      <c r="H32" s="84"/>
      <c r="I32" s="84"/>
      <c r="J32" s="84"/>
      <c r="K32" s="20"/>
      <c r="M32" s="45"/>
      <c r="N32" s="45"/>
      <c r="O32" s="45"/>
      <c r="P32" s="45"/>
      <c r="Q32" s="45"/>
      <c r="R32" s="46"/>
      <c r="S32" s="46"/>
      <c r="T32" s="42"/>
      <c r="U32" s="42"/>
      <c r="V32" s="42"/>
      <c r="W32" s="42"/>
      <c r="X32" s="42"/>
      <c r="Y32" s="42"/>
    </row>
    <row r="33" spans="1:25" s="10" customFormat="1" ht="12.75" customHeight="1" x14ac:dyDescent="0.3">
      <c r="A33" s="20"/>
      <c r="B33" s="84"/>
      <c r="C33" s="84"/>
      <c r="D33" s="84"/>
      <c r="E33" s="84"/>
      <c r="F33" s="84"/>
      <c r="G33" s="84"/>
      <c r="H33" s="84"/>
      <c r="I33" s="84"/>
      <c r="J33" s="84"/>
      <c r="K33" s="20"/>
      <c r="M33" s="45"/>
      <c r="N33" s="45"/>
      <c r="O33" s="45"/>
      <c r="P33" s="45"/>
      <c r="Q33" s="45"/>
      <c r="R33" s="46"/>
      <c r="S33" s="46"/>
      <c r="T33" s="42"/>
      <c r="U33" s="42"/>
      <c r="V33" s="42"/>
      <c r="W33" s="42"/>
      <c r="X33" s="42"/>
      <c r="Y33" s="42"/>
    </row>
    <row r="34" spans="1:25" s="10" customFormat="1" ht="13.8" x14ac:dyDescent="0.3">
      <c r="A34" s="20"/>
      <c r="B34" s="77"/>
      <c r="C34" s="77"/>
      <c r="D34" s="86" t="s">
        <v>22</v>
      </c>
      <c r="E34" s="86"/>
      <c r="F34" s="86"/>
      <c r="G34" s="86"/>
      <c r="H34" s="86"/>
      <c r="I34" s="77"/>
      <c r="J34" s="77"/>
      <c r="K34" s="20"/>
      <c r="M34" s="45"/>
      <c r="N34" s="45"/>
      <c r="O34" s="45"/>
      <c r="P34" s="45"/>
      <c r="Q34" s="45"/>
      <c r="R34" s="46"/>
      <c r="S34" s="49"/>
      <c r="T34" s="42"/>
      <c r="U34" s="42"/>
      <c r="V34" s="42"/>
      <c r="W34" s="42"/>
      <c r="X34" s="42"/>
      <c r="Y34" s="42"/>
    </row>
    <row r="35" spans="1:25" s="10" customFormat="1" ht="13.8" x14ac:dyDescent="0.3">
      <c r="A35" s="20"/>
      <c r="B35" s="20"/>
      <c r="C35" s="20"/>
      <c r="I35" s="20"/>
      <c r="J35" s="20"/>
      <c r="K35" s="20"/>
      <c r="M35" s="45"/>
      <c r="N35" s="45"/>
      <c r="O35" s="45"/>
      <c r="P35" s="45"/>
      <c r="Q35" s="45"/>
      <c r="R35" s="46"/>
      <c r="S35" s="49"/>
      <c r="T35" s="42"/>
      <c r="U35" s="42"/>
      <c r="V35" s="42"/>
      <c r="W35" s="42"/>
      <c r="X35" s="42"/>
      <c r="Y35" s="42"/>
    </row>
    <row r="36" spans="1:25" s="10" customFormat="1" ht="12.75" customHeight="1" x14ac:dyDescent="0.3">
      <c r="A36" s="20"/>
      <c r="B36" s="21" t="s">
        <v>23</v>
      </c>
      <c r="C36" s="20"/>
      <c r="D36" s="20"/>
      <c r="E36" s="20"/>
      <c r="F36" s="79"/>
      <c r="G36" s="20"/>
      <c r="H36" s="20"/>
      <c r="I36" s="20"/>
      <c r="J36" s="20"/>
      <c r="K36" s="20"/>
      <c r="M36" s="45"/>
      <c r="N36" s="45"/>
      <c r="O36" s="45"/>
      <c r="P36" s="45"/>
      <c r="Q36" s="45"/>
      <c r="R36" s="46"/>
      <c r="S36" s="46"/>
      <c r="T36" s="42"/>
      <c r="U36" s="42"/>
      <c r="V36" s="42"/>
      <c r="W36" s="42"/>
      <c r="X36" s="42"/>
      <c r="Y36" s="42"/>
    </row>
    <row r="37" spans="1:25" s="10" customFormat="1" ht="13.8" x14ac:dyDescent="0.3">
      <c r="A37" s="20"/>
      <c r="B37" s="21"/>
      <c r="C37" s="20"/>
      <c r="D37" s="20"/>
      <c r="E37" s="20"/>
      <c r="F37" s="79"/>
      <c r="G37" s="20"/>
      <c r="H37" s="20"/>
      <c r="I37" s="20"/>
      <c r="J37" s="20"/>
      <c r="K37" s="20"/>
      <c r="M37" s="45"/>
      <c r="N37" s="45"/>
      <c r="O37" s="45"/>
      <c r="P37" s="45"/>
      <c r="Q37" s="45"/>
      <c r="R37" s="46"/>
      <c r="S37" s="46"/>
      <c r="T37" s="42"/>
      <c r="U37" s="42"/>
      <c r="V37" s="42"/>
      <c r="W37" s="42"/>
      <c r="X37" s="42"/>
      <c r="Y37" s="42"/>
    </row>
    <row r="38" spans="1:25" s="10" customFormat="1" ht="13.8" x14ac:dyDescent="0.3">
      <c r="A38" s="20"/>
      <c r="B38" s="84" t="s">
        <v>45</v>
      </c>
      <c r="C38" s="84"/>
      <c r="D38" s="84"/>
      <c r="E38" s="84"/>
      <c r="F38" s="84"/>
      <c r="G38" s="84"/>
      <c r="H38" s="84"/>
      <c r="I38" s="84"/>
      <c r="J38" s="84"/>
      <c r="K38" s="20"/>
      <c r="M38" s="45"/>
      <c r="N38" s="45"/>
      <c r="O38" s="45"/>
      <c r="P38" s="45"/>
      <c r="Q38" s="45"/>
      <c r="R38" s="46"/>
      <c r="S38" s="46"/>
      <c r="T38" s="42"/>
      <c r="U38" s="42"/>
      <c r="V38" s="42"/>
      <c r="W38" s="42"/>
      <c r="X38" s="42"/>
      <c r="Y38" s="42"/>
    </row>
    <row r="39" spans="1:25" s="10" customFormat="1" ht="13.8" x14ac:dyDescent="0.3">
      <c r="A39" s="20"/>
      <c r="B39" s="84"/>
      <c r="C39" s="84"/>
      <c r="D39" s="84"/>
      <c r="E39" s="84"/>
      <c r="F39" s="84"/>
      <c r="G39" s="84"/>
      <c r="H39" s="84"/>
      <c r="I39" s="84"/>
      <c r="J39" s="84"/>
      <c r="K39" s="20"/>
      <c r="M39" s="45"/>
      <c r="N39" s="45"/>
      <c r="O39" s="45"/>
      <c r="P39" s="45"/>
      <c r="Q39" s="45"/>
      <c r="R39" s="46"/>
      <c r="S39" s="46"/>
      <c r="T39" s="42"/>
      <c r="U39" s="42"/>
      <c r="V39" s="42"/>
      <c r="W39" s="42"/>
      <c r="X39" s="42"/>
      <c r="Y39" s="42"/>
    </row>
    <row r="40" spans="1:25" s="10" customFormat="1" ht="13.8" x14ac:dyDescent="0.3">
      <c r="A40" s="20"/>
      <c r="B40" s="77"/>
      <c r="C40" s="77"/>
      <c r="D40" s="77"/>
      <c r="E40" s="77"/>
      <c r="F40" s="77"/>
      <c r="G40" s="77"/>
      <c r="H40" s="77"/>
      <c r="I40" s="77"/>
      <c r="J40" s="77"/>
      <c r="K40" s="20"/>
      <c r="M40" s="45"/>
      <c r="N40" s="45"/>
      <c r="O40" s="45"/>
      <c r="P40" s="45"/>
      <c r="Q40" s="45"/>
      <c r="R40" s="46"/>
      <c r="S40" s="46"/>
      <c r="T40" s="42"/>
      <c r="U40" s="42"/>
      <c r="V40" s="42"/>
      <c r="W40" s="42"/>
      <c r="X40" s="42"/>
      <c r="Y40" s="42"/>
    </row>
    <row r="41" spans="1:25" s="10" customFormat="1" ht="13.8" x14ac:dyDescent="0.3">
      <c r="A41" s="20"/>
      <c r="B41" s="84" t="s">
        <v>46</v>
      </c>
      <c r="C41" s="84"/>
      <c r="D41" s="84"/>
      <c r="E41" s="84"/>
      <c r="F41" s="84"/>
      <c r="G41" s="84"/>
      <c r="H41" s="84"/>
      <c r="I41" s="84"/>
      <c r="J41" s="84"/>
      <c r="K41" s="20"/>
      <c r="M41" s="45"/>
      <c r="N41" s="45"/>
      <c r="O41" s="45"/>
      <c r="P41" s="45"/>
      <c r="Q41" s="45"/>
      <c r="R41" s="46"/>
      <c r="S41" s="46"/>
      <c r="T41" s="42"/>
      <c r="U41" s="42"/>
      <c r="V41" s="42"/>
      <c r="W41" s="42"/>
      <c r="X41" s="42"/>
      <c r="Y41" s="42"/>
    </row>
    <row r="42" spans="1:25" s="10" customFormat="1" ht="13.8" x14ac:dyDescent="0.3">
      <c r="A42" s="20"/>
      <c r="B42" s="84"/>
      <c r="C42" s="84"/>
      <c r="D42" s="84"/>
      <c r="E42" s="84"/>
      <c r="F42" s="84"/>
      <c r="G42" s="84"/>
      <c r="H42" s="84"/>
      <c r="I42" s="84"/>
      <c r="J42" s="84"/>
      <c r="K42" s="20"/>
      <c r="M42" s="45"/>
      <c r="N42" s="45"/>
      <c r="O42" s="45"/>
      <c r="P42" s="45"/>
      <c r="Q42" s="45"/>
      <c r="R42" s="46"/>
      <c r="S42" s="46"/>
      <c r="T42" s="42"/>
      <c r="U42" s="42"/>
      <c r="V42" s="42"/>
      <c r="W42" s="42"/>
      <c r="X42" s="42"/>
      <c r="Y42" s="42"/>
    </row>
    <row r="43" spans="1:25" s="10" customFormat="1" ht="13.8" x14ac:dyDescent="0.3">
      <c r="A43" s="20"/>
      <c r="B43" s="84"/>
      <c r="C43" s="84"/>
      <c r="D43" s="84"/>
      <c r="E43" s="84"/>
      <c r="F43" s="84"/>
      <c r="G43" s="84"/>
      <c r="H43" s="84"/>
      <c r="I43" s="84"/>
      <c r="J43" s="84"/>
      <c r="K43" s="20"/>
      <c r="M43" s="45"/>
      <c r="N43" s="45"/>
      <c r="O43" s="45"/>
      <c r="P43" s="45"/>
      <c r="Q43" s="45"/>
      <c r="R43" s="46"/>
      <c r="S43" s="46"/>
      <c r="T43" s="42"/>
      <c r="U43" s="42"/>
      <c r="V43" s="42"/>
      <c r="W43" s="42"/>
      <c r="X43" s="42"/>
      <c r="Y43" s="42"/>
    </row>
    <row r="44" spans="1:25" s="10" customFormat="1" ht="13.8" x14ac:dyDescent="0.3">
      <c r="A44" s="20"/>
      <c r="B44" s="77"/>
      <c r="C44" s="77"/>
      <c r="D44" s="77"/>
      <c r="E44" s="77"/>
      <c r="F44" s="77"/>
      <c r="G44" s="77"/>
      <c r="H44" s="77"/>
      <c r="I44" s="77"/>
      <c r="J44" s="77"/>
      <c r="K44" s="20"/>
      <c r="M44" s="45"/>
      <c r="N44" s="45"/>
      <c r="O44" s="45"/>
      <c r="P44" s="45"/>
      <c r="Q44" s="45"/>
      <c r="R44" s="46"/>
      <c r="S44" s="46"/>
      <c r="T44" s="42"/>
      <c r="U44" s="42"/>
      <c r="V44" s="42"/>
      <c r="W44" s="42"/>
      <c r="X44" s="42"/>
      <c r="Y44" s="42"/>
    </row>
    <row r="45" spans="1:25" s="10" customFormat="1" ht="12.75" customHeight="1" x14ac:dyDescent="0.3">
      <c r="A45" s="20"/>
      <c r="B45" s="84" t="s">
        <v>40</v>
      </c>
      <c r="C45" s="84"/>
      <c r="D45" s="84"/>
      <c r="E45" s="84"/>
      <c r="F45" s="84"/>
      <c r="G45" s="84"/>
      <c r="H45" s="84"/>
      <c r="I45" s="84"/>
      <c r="J45" s="84"/>
      <c r="K45" s="20"/>
      <c r="M45" s="45"/>
      <c r="N45" s="45"/>
      <c r="O45" s="45"/>
      <c r="P45" s="45"/>
      <c r="Q45" s="45"/>
      <c r="R45" s="46"/>
      <c r="S45" s="46"/>
      <c r="T45" s="42"/>
      <c r="U45" s="42"/>
      <c r="V45" s="42"/>
      <c r="W45" s="42"/>
      <c r="X45" s="42"/>
      <c r="Y45" s="42"/>
    </row>
    <row r="46" spans="1:25" s="10" customFormat="1" ht="13.8" x14ac:dyDescent="0.3">
      <c r="A46" s="20"/>
      <c r="B46" s="84"/>
      <c r="C46" s="84"/>
      <c r="D46" s="84"/>
      <c r="E46" s="84"/>
      <c r="F46" s="84"/>
      <c r="G46" s="84"/>
      <c r="H46" s="84"/>
      <c r="I46" s="84"/>
      <c r="J46" s="84"/>
      <c r="K46" s="20"/>
      <c r="M46" s="45"/>
      <c r="N46" s="45"/>
      <c r="O46" s="45"/>
      <c r="P46" s="45"/>
      <c r="Q46" s="45"/>
      <c r="R46" s="46"/>
      <c r="S46" s="46"/>
      <c r="T46" s="42"/>
      <c r="U46" s="42"/>
      <c r="V46" s="42"/>
      <c r="W46" s="42"/>
      <c r="X46" s="42"/>
      <c r="Y46" s="42"/>
    </row>
    <row r="47" spans="1:25" s="10" customFormat="1" ht="13.8" x14ac:dyDescent="0.3">
      <c r="A47" s="20"/>
      <c r="B47" s="84"/>
      <c r="C47" s="84"/>
      <c r="D47" s="84"/>
      <c r="E47" s="84"/>
      <c r="F47" s="84"/>
      <c r="G47" s="84"/>
      <c r="H47" s="84"/>
      <c r="I47" s="84"/>
      <c r="J47" s="84"/>
      <c r="K47" s="20"/>
      <c r="M47" s="45"/>
      <c r="N47" s="45"/>
      <c r="O47" s="45"/>
      <c r="P47" s="45"/>
      <c r="Q47" s="45"/>
      <c r="R47" s="46"/>
      <c r="S47" s="46"/>
      <c r="T47" s="42"/>
      <c r="U47" s="42"/>
      <c r="V47" s="42"/>
      <c r="W47" s="42"/>
      <c r="X47" s="42"/>
      <c r="Y47" s="42"/>
    </row>
    <row r="48" spans="1:25" s="10" customFormat="1" ht="12.75" customHeight="1" x14ac:dyDescent="0.3">
      <c r="A48" s="20"/>
      <c r="B48" s="84"/>
      <c r="C48" s="84"/>
      <c r="D48" s="84"/>
      <c r="E48" s="84"/>
      <c r="F48" s="84"/>
      <c r="G48" s="84"/>
      <c r="H48" s="84"/>
      <c r="I48" s="84"/>
      <c r="J48" s="84"/>
      <c r="K48" s="20"/>
      <c r="M48" s="45"/>
      <c r="N48" s="45"/>
      <c r="O48" s="45"/>
      <c r="P48" s="45"/>
      <c r="Q48" s="45"/>
      <c r="R48" s="46"/>
      <c r="S48" s="46"/>
      <c r="T48" s="42"/>
      <c r="U48" s="42"/>
      <c r="V48" s="42"/>
      <c r="W48" s="42"/>
      <c r="X48" s="42"/>
      <c r="Y48" s="42"/>
    </row>
    <row r="49" spans="1:25" s="10" customFormat="1" ht="13.8" x14ac:dyDescent="0.3">
      <c r="A49" s="20"/>
      <c r="B49" s="20" t="s">
        <v>47</v>
      </c>
      <c r="C49" s="20"/>
      <c r="D49" s="20"/>
      <c r="E49" s="20"/>
      <c r="F49" s="20"/>
      <c r="G49" s="20"/>
      <c r="H49" s="20"/>
      <c r="I49" s="20"/>
      <c r="J49" s="20"/>
      <c r="K49" s="20"/>
      <c r="M49" s="45"/>
      <c r="N49" s="45"/>
      <c r="O49" s="45"/>
      <c r="P49" s="45"/>
      <c r="Q49" s="45"/>
      <c r="R49" s="46"/>
      <c r="S49" s="46"/>
      <c r="T49" s="42"/>
      <c r="U49" s="42"/>
      <c r="V49" s="42"/>
      <c r="W49" s="42"/>
      <c r="X49" s="42"/>
      <c r="Y49" s="42"/>
    </row>
    <row r="50" spans="1:25" s="10" customFormat="1" ht="13.8" x14ac:dyDescent="0.3">
      <c r="A50" s="20"/>
      <c r="B50" s="20"/>
      <c r="C50" s="20"/>
      <c r="D50" s="20"/>
      <c r="F50" s="78" t="s">
        <v>64</v>
      </c>
      <c r="G50" s="79"/>
      <c r="H50" s="20"/>
      <c r="I50" s="20"/>
      <c r="J50" s="20"/>
      <c r="K50" s="20"/>
      <c r="M50" s="45"/>
      <c r="N50" s="45"/>
      <c r="O50" s="45"/>
      <c r="P50" s="45"/>
      <c r="Q50" s="45"/>
      <c r="R50" s="46"/>
      <c r="S50" s="46"/>
      <c r="T50" s="42"/>
      <c r="U50" s="42"/>
      <c r="V50" s="42"/>
      <c r="W50" s="42"/>
      <c r="X50" s="42"/>
      <c r="Y50" s="42"/>
    </row>
    <row r="51" spans="1:25" s="10" customFormat="1" ht="13.8" x14ac:dyDescent="0.3">
      <c r="A51" s="20"/>
      <c r="B51" s="20"/>
      <c r="C51" s="20"/>
      <c r="D51" s="20"/>
      <c r="E51" s="20"/>
      <c r="F51" s="20"/>
      <c r="G51" s="20"/>
      <c r="H51" s="20"/>
      <c r="I51" s="20"/>
      <c r="J51" s="20"/>
      <c r="K51" s="20"/>
      <c r="M51" s="45"/>
      <c r="N51" s="45"/>
      <c r="O51" s="45"/>
      <c r="P51" s="45"/>
      <c r="Q51" s="45"/>
      <c r="R51" s="46"/>
      <c r="S51" s="46"/>
      <c r="T51" s="42"/>
      <c r="U51" s="42"/>
      <c r="V51" s="42"/>
      <c r="W51" s="42"/>
      <c r="X51" s="42"/>
      <c r="Y51" s="42"/>
    </row>
    <row r="52" spans="1:25" s="10" customFormat="1" ht="12.75" customHeight="1" x14ac:dyDescent="0.3">
      <c r="A52" s="20"/>
      <c r="B52" s="21" t="s">
        <v>48</v>
      </c>
      <c r="C52" s="20"/>
      <c r="D52" s="20"/>
      <c r="E52" s="20"/>
      <c r="F52" s="20"/>
      <c r="G52" s="20"/>
      <c r="H52" s="20"/>
      <c r="I52" s="20"/>
      <c r="J52" s="20"/>
      <c r="K52" s="20"/>
      <c r="M52" s="45"/>
      <c r="N52" s="45"/>
      <c r="O52" s="45"/>
      <c r="P52" s="45"/>
      <c r="Q52" s="45"/>
      <c r="R52" s="46"/>
      <c r="S52" s="46"/>
      <c r="T52" s="42"/>
      <c r="U52" s="42"/>
      <c r="V52" s="42"/>
      <c r="W52" s="42"/>
      <c r="X52" s="42"/>
      <c r="Y52" s="42"/>
    </row>
    <row r="53" spans="1:25" s="10" customFormat="1" ht="13.8" x14ac:dyDescent="0.3">
      <c r="A53" s="20"/>
      <c r="B53" s="20"/>
      <c r="C53" s="20"/>
      <c r="D53" s="20"/>
      <c r="E53" s="20"/>
      <c r="F53" s="20"/>
      <c r="G53" s="20"/>
      <c r="H53" s="20"/>
      <c r="I53" s="20"/>
      <c r="J53" s="20"/>
      <c r="K53" s="20"/>
      <c r="M53" s="45"/>
      <c r="N53" s="45"/>
      <c r="O53" s="45"/>
      <c r="P53" s="45"/>
      <c r="Q53" s="45"/>
      <c r="R53" s="46"/>
      <c r="S53" s="46"/>
      <c r="T53" s="42"/>
      <c r="U53" s="42"/>
      <c r="V53" s="42"/>
      <c r="W53" s="42"/>
      <c r="X53" s="42"/>
      <c r="Y53" s="42"/>
    </row>
    <row r="54" spans="1:25" s="10" customFormat="1" ht="13.8" x14ac:dyDescent="0.3">
      <c r="A54" s="20"/>
      <c r="B54" s="85" t="s">
        <v>49</v>
      </c>
      <c r="C54" s="85"/>
      <c r="D54" s="85"/>
      <c r="E54" s="85"/>
      <c r="F54" s="85"/>
      <c r="G54" s="85"/>
      <c r="H54" s="85"/>
      <c r="I54" s="85"/>
      <c r="J54" s="85"/>
      <c r="K54" s="20"/>
      <c r="M54" s="45"/>
      <c r="N54" s="45"/>
      <c r="O54" s="45"/>
      <c r="P54" s="45"/>
      <c r="Q54" s="45"/>
      <c r="R54" s="46"/>
      <c r="S54" s="46"/>
      <c r="T54" s="42"/>
      <c r="U54" s="42"/>
      <c r="V54" s="42"/>
      <c r="W54" s="42"/>
      <c r="X54" s="42"/>
      <c r="Y54" s="42"/>
    </row>
    <row r="55" spans="1:25" s="10" customFormat="1" ht="13.8" x14ac:dyDescent="0.3">
      <c r="A55" s="20"/>
      <c r="B55" s="85"/>
      <c r="C55" s="85"/>
      <c r="D55" s="85"/>
      <c r="E55" s="85"/>
      <c r="F55" s="85"/>
      <c r="G55" s="85"/>
      <c r="H55" s="85"/>
      <c r="I55" s="85"/>
      <c r="J55" s="85"/>
      <c r="K55" s="20"/>
      <c r="M55" s="45"/>
      <c r="N55" s="45"/>
      <c r="O55" s="45"/>
      <c r="P55" s="45"/>
      <c r="Q55" s="45"/>
      <c r="R55" s="46"/>
      <c r="S55" s="46"/>
      <c r="T55" s="42"/>
      <c r="U55" s="42"/>
      <c r="V55" s="42"/>
      <c r="W55" s="42"/>
      <c r="X55" s="42"/>
      <c r="Y55" s="42"/>
    </row>
    <row r="56" spans="1:25" s="10" customFormat="1" ht="13.8" x14ac:dyDescent="0.3">
      <c r="A56" s="20"/>
      <c r="B56" s="85"/>
      <c r="C56" s="85"/>
      <c r="D56" s="85"/>
      <c r="E56" s="85"/>
      <c r="F56" s="85"/>
      <c r="G56" s="85"/>
      <c r="H56" s="85"/>
      <c r="I56" s="85"/>
      <c r="J56" s="85"/>
      <c r="K56" s="20"/>
      <c r="M56" s="45"/>
      <c r="N56" s="45"/>
      <c r="O56" s="80"/>
      <c r="P56" s="45"/>
      <c r="Q56" s="45"/>
      <c r="R56" s="46"/>
      <c r="S56" s="46"/>
      <c r="T56" s="42"/>
      <c r="U56" s="42"/>
      <c r="V56" s="42"/>
      <c r="W56" s="42"/>
      <c r="X56" s="42"/>
      <c r="Y56" s="42"/>
    </row>
    <row r="57" spans="1:25" s="10" customFormat="1" ht="13.8" x14ac:dyDescent="0.3">
      <c r="A57" s="20"/>
      <c r="B57" s="20"/>
      <c r="C57" s="20"/>
      <c r="D57" s="20"/>
      <c r="F57" s="79"/>
      <c r="G57" s="20"/>
      <c r="H57" s="20"/>
      <c r="I57" s="20"/>
      <c r="J57" s="20"/>
      <c r="K57" s="20"/>
      <c r="M57" s="45"/>
      <c r="N57" s="45"/>
      <c r="O57" s="45"/>
      <c r="P57" s="45"/>
      <c r="Q57" s="45"/>
      <c r="R57" s="46"/>
      <c r="S57" s="46"/>
      <c r="T57" s="42"/>
      <c r="U57" s="42"/>
      <c r="V57" s="42"/>
      <c r="W57" s="42"/>
      <c r="X57" s="42"/>
      <c r="Y57" s="42"/>
    </row>
    <row r="58" spans="1:25" s="10" customFormat="1" ht="13.8" x14ac:dyDescent="0.3">
      <c r="A58" s="20"/>
      <c r="B58" s="20"/>
      <c r="C58" s="20"/>
      <c r="D58" s="20"/>
      <c r="E58" s="20"/>
      <c r="F58" s="20"/>
      <c r="G58" s="20"/>
      <c r="H58" s="20"/>
      <c r="I58" s="20"/>
      <c r="J58" s="20"/>
      <c r="K58" s="20"/>
      <c r="M58" s="45"/>
      <c r="N58" s="45"/>
      <c r="O58" s="45"/>
      <c r="P58" s="45"/>
      <c r="Q58" s="45"/>
      <c r="R58" s="46"/>
      <c r="S58" s="46"/>
      <c r="T58" s="42"/>
      <c r="U58" s="42"/>
      <c r="V58" s="42"/>
      <c r="W58" s="42"/>
      <c r="X58" s="42"/>
      <c r="Y58" s="42"/>
    </row>
    <row r="59" spans="1:25" s="10" customFormat="1" ht="13.8" x14ac:dyDescent="0.3">
      <c r="K59" s="20"/>
      <c r="M59" s="45"/>
      <c r="N59" s="45"/>
      <c r="O59" s="81"/>
      <c r="P59" s="45"/>
      <c r="Q59" s="45"/>
      <c r="R59" s="46"/>
      <c r="S59" s="46"/>
      <c r="T59" s="42"/>
      <c r="U59" s="42"/>
      <c r="V59" s="42"/>
      <c r="W59" s="42"/>
      <c r="X59" s="42"/>
      <c r="Y59" s="42"/>
    </row>
    <row r="60" spans="1:25" s="10" customFormat="1" ht="13.8" x14ac:dyDescent="0.3">
      <c r="A60" s="20"/>
      <c r="B60" s="20" t="s">
        <v>50</v>
      </c>
      <c r="C60" s="20"/>
      <c r="D60" s="20"/>
      <c r="E60" s="20"/>
      <c r="F60" s="20"/>
      <c r="G60" s="20"/>
      <c r="H60" s="20"/>
      <c r="I60" s="20"/>
      <c r="J60" s="20"/>
      <c r="K60" s="20"/>
      <c r="M60" s="45"/>
      <c r="N60" s="45"/>
      <c r="O60" s="45"/>
      <c r="P60" s="45"/>
      <c r="Q60" s="45"/>
      <c r="R60" s="46"/>
      <c r="S60" s="46"/>
      <c r="T60" s="42"/>
      <c r="U60" s="42"/>
      <c r="V60" s="42"/>
      <c r="W60" s="42"/>
      <c r="X60" s="42"/>
      <c r="Y60" s="42"/>
    </row>
    <row r="61" spans="1:25" s="10" customFormat="1" ht="13.8" x14ac:dyDescent="0.3">
      <c r="A61" s="20"/>
      <c r="C61" s="20"/>
      <c r="D61" s="20"/>
      <c r="F61" s="78" t="s">
        <v>65</v>
      </c>
      <c r="G61" s="82"/>
      <c r="H61" s="20"/>
      <c r="I61" s="20"/>
      <c r="J61" s="20"/>
      <c r="K61" s="20"/>
      <c r="M61" s="45"/>
      <c r="N61" s="45"/>
      <c r="O61" s="45"/>
      <c r="P61" s="45"/>
      <c r="Q61" s="45"/>
      <c r="R61" s="46"/>
      <c r="S61" s="46"/>
      <c r="T61" s="42"/>
      <c r="U61" s="42"/>
      <c r="V61" s="42"/>
      <c r="W61" s="42"/>
      <c r="X61" s="42"/>
      <c r="Y61" s="42"/>
    </row>
    <row r="62" spans="1:25" s="10" customFormat="1" ht="13.8" x14ac:dyDescent="0.3">
      <c r="A62" s="20"/>
      <c r="B62" s="20"/>
      <c r="C62" s="20"/>
      <c r="D62" s="20"/>
      <c r="E62" s="20"/>
      <c r="F62" s="20"/>
      <c r="G62" s="20"/>
      <c r="H62" s="20"/>
      <c r="I62" s="20"/>
      <c r="J62" s="20"/>
      <c r="K62" s="20"/>
      <c r="M62" s="45"/>
      <c r="N62" s="45"/>
      <c r="O62" s="45"/>
      <c r="P62" s="45"/>
      <c r="Q62" s="45"/>
      <c r="R62" s="46"/>
      <c r="S62" s="46"/>
      <c r="T62" s="42"/>
      <c r="U62" s="42"/>
      <c r="V62" s="42"/>
      <c r="W62" s="42"/>
      <c r="X62" s="42"/>
      <c r="Y62" s="42"/>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9"/>
  </sheetPr>
  <dimension ref="A1:FV60"/>
  <sheetViews>
    <sheetView tabSelected="1" view="pageBreakPreview" zoomScaleNormal="100" zoomScaleSheetLayoutView="100" workbookViewId="0">
      <selection activeCell="B13" sqref="B13:K13"/>
    </sheetView>
  </sheetViews>
  <sheetFormatPr defaultColWidth="9.109375" defaultRowHeight="13.8" x14ac:dyDescent="0.3"/>
  <cols>
    <col min="1" max="11" width="9" style="54" customWidth="1"/>
    <col min="12" max="12" width="4" style="52" customWidth="1"/>
    <col min="13" max="20" width="4" style="53" customWidth="1"/>
    <col min="21" max="21" width="10.33203125" style="52" customWidth="1"/>
    <col min="22" max="22" width="9.109375" style="56"/>
    <col min="23" max="23" width="9.88671875" style="56" customWidth="1"/>
    <col min="24" max="25" width="6.6640625" style="56" bestFit="1" customWidth="1"/>
    <col min="26" max="34" width="6.5546875" style="56" bestFit="1" customWidth="1"/>
    <col min="35" max="175" width="9.109375" style="71"/>
    <col min="176" max="16384" width="9.109375" style="54"/>
  </cols>
  <sheetData>
    <row r="1" spans="1:178" s="10" customFormat="1" x14ac:dyDescent="0.3">
      <c r="A1" s="3"/>
      <c r="B1" s="4" t="s">
        <v>7</v>
      </c>
      <c r="C1" s="5" t="s">
        <v>4</v>
      </c>
      <c r="D1" s="3"/>
      <c r="E1" s="3"/>
      <c r="F1" s="4" t="s">
        <v>15</v>
      </c>
      <c r="G1" s="6">
        <f>X1</f>
        <v>1</v>
      </c>
      <c r="H1" s="3"/>
      <c r="I1" s="3"/>
      <c r="J1" s="3"/>
      <c r="K1" s="3"/>
      <c r="M1" s="22" t="s">
        <v>24</v>
      </c>
      <c r="N1" s="22" t="s">
        <v>25</v>
      </c>
      <c r="O1" s="22" t="s">
        <v>26</v>
      </c>
      <c r="P1" s="22" t="s">
        <v>26</v>
      </c>
      <c r="Q1" s="22" t="s">
        <v>26</v>
      </c>
      <c r="R1" s="22" t="s">
        <v>27</v>
      </c>
      <c r="S1" s="23" t="s">
        <v>28</v>
      </c>
      <c r="T1" s="24" t="s">
        <v>29</v>
      </c>
      <c r="W1" s="11" t="s">
        <v>30</v>
      </c>
      <c r="X1" s="12">
        <f>SUM(M:M)</f>
        <v>1</v>
      </c>
    </row>
    <row r="2" spans="1:178" s="10" customFormat="1" x14ac:dyDescent="0.3">
      <c r="A2" s="3"/>
      <c r="B2" s="4" t="s">
        <v>8</v>
      </c>
      <c r="C2" s="5" t="s">
        <v>9</v>
      </c>
      <c r="D2" s="3"/>
      <c r="E2" s="3"/>
      <c r="F2" s="4" t="s">
        <v>10</v>
      </c>
      <c r="G2" s="5" t="s">
        <v>51</v>
      </c>
      <c r="H2" s="3"/>
      <c r="I2" s="3"/>
      <c r="J2" s="3"/>
      <c r="K2" s="3"/>
      <c r="M2" s="25" t="s">
        <v>31</v>
      </c>
      <c r="N2" s="25" t="s">
        <v>31</v>
      </c>
      <c r="O2" s="25" t="s">
        <v>25</v>
      </c>
      <c r="P2" s="25" t="s">
        <v>25</v>
      </c>
      <c r="Q2" s="25" t="s">
        <v>25</v>
      </c>
      <c r="R2" s="25" t="s">
        <v>31</v>
      </c>
      <c r="S2" s="26" t="s">
        <v>31</v>
      </c>
      <c r="T2" s="27"/>
      <c r="W2" s="11" t="s">
        <v>32</v>
      </c>
      <c r="X2" s="12">
        <f>SUM(N:N)</f>
        <v>0</v>
      </c>
    </row>
    <row r="3" spans="1:178" s="10" customFormat="1" x14ac:dyDescent="0.3">
      <c r="A3" s="3"/>
      <c r="B3" s="4" t="s">
        <v>1</v>
      </c>
      <c r="C3" s="7" t="s">
        <v>16</v>
      </c>
      <c r="D3" s="3"/>
      <c r="E3" s="3"/>
      <c r="F3" s="4" t="s">
        <v>0</v>
      </c>
      <c r="G3" s="5" t="s">
        <v>68</v>
      </c>
      <c r="H3" s="3"/>
      <c r="I3" s="3"/>
      <c r="J3" s="3"/>
      <c r="K3" s="3"/>
      <c r="M3" s="25"/>
      <c r="N3" s="25"/>
      <c r="O3" s="25"/>
      <c r="P3" s="25"/>
      <c r="Q3" s="25"/>
      <c r="R3" s="25"/>
      <c r="S3" s="26"/>
      <c r="T3" s="27"/>
      <c r="W3" s="11" t="s">
        <v>33</v>
      </c>
      <c r="X3" s="12">
        <f>SUM(O:O)</f>
        <v>0</v>
      </c>
    </row>
    <row r="4" spans="1:178" s="10" customFormat="1" x14ac:dyDescent="0.3">
      <c r="A4" s="3"/>
      <c r="B4" s="4" t="s">
        <v>17</v>
      </c>
      <c r="C4" s="6"/>
      <c r="D4" s="3"/>
      <c r="E4" s="3"/>
      <c r="F4" s="4" t="s">
        <v>18</v>
      </c>
      <c r="G4" s="74" t="s">
        <v>52</v>
      </c>
      <c r="H4" s="3"/>
      <c r="I4" s="3"/>
      <c r="J4" s="3"/>
      <c r="K4" s="3"/>
      <c r="M4" s="25"/>
      <c r="N4" s="25"/>
      <c r="O4" s="25"/>
      <c r="P4" s="25"/>
      <c r="Q4" s="28"/>
      <c r="R4" s="29"/>
      <c r="S4" s="30"/>
      <c r="T4" s="27"/>
      <c r="W4" s="11" t="s">
        <v>33</v>
      </c>
      <c r="X4" s="12">
        <f>SUM(P:P)</f>
        <v>0</v>
      </c>
    </row>
    <row r="5" spans="1:178" s="10" customFormat="1" x14ac:dyDescent="0.3">
      <c r="A5" s="3"/>
      <c r="B5" s="4" t="s">
        <v>20</v>
      </c>
      <c r="C5" s="6" t="s">
        <v>34</v>
      </c>
      <c r="D5" s="3"/>
      <c r="E5" s="4"/>
      <c r="F5" s="3"/>
      <c r="G5" s="3"/>
      <c r="H5" s="3"/>
      <c r="I5" s="3"/>
      <c r="J5" s="3"/>
      <c r="K5" s="3"/>
      <c r="M5" s="25"/>
      <c r="N5" s="25"/>
      <c r="O5" s="25"/>
      <c r="P5" s="25"/>
      <c r="Q5" s="28"/>
      <c r="R5" s="29"/>
      <c r="S5" s="30"/>
      <c r="T5" s="27"/>
      <c r="W5" s="11" t="s">
        <v>33</v>
      </c>
      <c r="X5" s="12">
        <f>SUM(Q:Q)</f>
        <v>0</v>
      </c>
    </row>
    <row r="6" spans="1:178" s="10" customFormat="1" x14ac:dyDescent="0.3">
      <c r="A6" s="3"/>
      <c r="B6" s="3" t="s">
        <v>11</v>
      </c>
      <c r="C6" s="8"/>
      <c r="D6" s="3"/>
      <c r="E6" s="3"/>
      <c r="F6" s="3"/>
      <c r="G6" s="3"/>
      <c r="H6" s="3"/>
      <c r="I6" s="3"/>
      <c r="J6" s="3"/>
      <c r="K6" s="3"/>
      <c r="M6" s="25"/>
      <c r="N6" s="25"/>
      <c r="O6" s="25"/>
      <c r="P6" s="25"/>
      <c r="Q6" s="28"/>
      <c r="R6" s="29"/>
      <c r="S6" s="30"/>
      <c r="T6" s="27"/>
      <c r="W6" s="11" t="s">
        <v>35</v>
      </c>
      <c r="X6" s="12">
        <f>SUM(R:R)</f>
        <v>0</v>
      </c>
    </row>
    <row r="7" spans="1:178" s="10" customFormat="1" x14ac:dyDescent="0.3">
      <c r="A7" s="3"/>
      <c r="B7" s="3"/>
      <c r="C7" s="3"/>
      <c r="D7" s="3"/>
      <c r="E7" s="3"/>
      <c r="F7" s="3"/>
      <c r="G7" s="3"/>
      <c r="H7" s="3"/>
      <c r="I7" s="3"/>
      <c r="J7" s="3"/>
      <c r="K7" s="3"/>
      <c r="M7" s="25"/>
      <c r="N7" s="25"/>
      <c r="O7" s="25"/>
      <c r="P7" s="25"/>
      <c r="Q7" s="28"/>
      <c r="R7" s="29"/>
      <c r="S7" s="30"/>
      <c r="T7" s="27"/>
      <c r="W7" s="11" t="s">
        <v>36</v>
      </c>
      <c r="X7" s="12">
        <f>SUM(S:S)</f>
        <v>0</v>
      </c>
    </row>
    <row r="8" spans="1:178" s="10" customFormat="1" x14ac:dyDescent="0.3">
      <c r="A8" s="9"/>
      <c r="E8" s="11" t="s">
        <v>7</v>
      </c>
      <c r="F8" s="12" t="str">
        <f>$C$1</f>
        <v>R. Abbott</v>
      </c>
      <c r="H8" s="13"/>
      <c r="I8" s="11" t="s">
        <v>12</v>
      </c>
      <c r="J8" s="14" t="str">
        <f>$G$2</f>
        <v>AA-SM-103-002-008</v>
      </c>
      <c r="K8" s="15"/>
      <c r="L8" s="32"/>
      <c r="M8" s="25"/>
      <c r="N8" s="25"/>
      <c r="O8" s="25"/>
      <c r="P8" s="25"/>
      <c r="Q8" s="25"/>
      <c r="R8" s="25"/>
      <c r="S8" s="25"/>
      <c r="T8" s="25"/>
    </row>
    <row r="9" spans="1:178" s="10" customFormat="1" x14ac:dyDescent="0.3">
      <c r="E9" s="11" t="s">
        <v>8</v>
      </c>
      <c r="F9" s="13" t="str">
        <f>$C$2</f>
        <v xml:space="preserve"> </v>
      </c>
      <c r="H9" s="13"/>
      <c r="I9" s="11" t="s">
        <v>13</v>
      </c>
      <c r="J9" s="15" t="str">
        <f>$G$3</f>
        <v>A</v>
      </c>
      <c r="K9" s="15"/>
      <c r="L9" s="32"/>
      <c r="M9" s="25">
        <v>1</v>
      </c>
      <c r="N9" s="25"/>
      <c r="O9" s="25"/>
      <c r="P9" s="25"/>
      <c r="Q9" s="25"/>
      <c r="R9" s="25"/>
      <c r="S9" s="25"/>
      <c r="T9" s="25"/>
    </row>
    <row r="10" spans="1:178" s="10" customFormat="1" x14ac:dyDescent="0.3">
      <c r="E10" s="11" t="s">
        <v>1</v>
      </c>
      <c r="F10" s="13" t="str">
        <f>$C$3</f>
        <v>20/10/2013</v>
      </c>
      <c r="H10" s="13"/>
      <c r="I10" s="11" t="s">
        <v>14</v>
      </c>
      <c r="J10" s="12" t="str">
        <f>L10&amp;" of "&amp;$G$1</f>
        <v>1 of 1</v>
      </c>
      <c r="K10" s="13"/>
      <c r="L10" s="32">
        <f>SUM($M$1:M9)</f>
        <v>1</v>
      </c>
      <c r="M10" s="25"/>
      <c r="N10" s="25"/>
      <c r="O10" s="25"/>
      <c r="P10" s="25"/>
      <c r="Q10" s="25"/>
      <c r="R10" s="25"/>
      <c r="S10" s="25"/>
      <c r="T10" s="25"/>
    </row>
    <row r="11" spans="1:178" s="10" customFormat="1" x14ac:dyDescent="0.3">
      <c r="A11" s="73"/>
      <c r="B11" s="73"/>
      <c r="C11" s="73"/>
      <c r="D11" s="73"/>
      <c r="E11" s="11" t="s">
        <v>2</v>
      </c>
      <c r="F11" s="13" t="str">
        <f>$C$5</f>
        <v>STANDARD SPREADSHEET METHOD</v>
      </c>
      <c r="I11" s="16"/>
      <c r="J11" s="12"/>
      <c r="M11" s="25"/>
      <c r="N11" s="25"/>
      <c r="O11" s="25"/>
      <c r="P11" s="25"/>
      <c r="Q11" s="25"/>
      <c r="R11" s="25"/>
      <c r="S11" s="25"/>
      <c r="T11" s="25"/>
    </row>
    <row r="12" spans="1:178" s="31" customFormat="1" ht="15.6" x14ac:dyDescent="0.3">
      <c r="A12" s="33"/>
      <c r="B12" s="18" t="str">
        <f>$G$4</f>
        <v>INTERACTION OF SHEAR AND COMPRESSION BUCKLING OF ORTHOTROPIC PLATES</v>
      </c>
      <c r="C12" s="33"/>
      <c r="D12" s="33"/>
      <c r="E12" s="33"/>
      <c r="F12" s="33"/>
      <c r="G12" s="33"/>
      <c r="H12" s="33"/>
      <c r="I12" s="33"/>
      <c r="J12" s="33"/>
      <c r="K12" s="33"/>
      <c r="L12" s="34"/>
      <c r="M12" s="35"/>
      <c r="N12" s="35"/>
      <c r="O12" s="35"/>
      <c r="P12" s="35"/>
      <c r="Q12" s="35"/>
      <c r="R12" s="35"/>
      <c r="S12" s="35"/>
      <c r="T12" s="35"/>
      <c r="U12" s="34"/>
      <c r="AL12" s="36"/>
      <c r="AM12" s="36"/>
    </row>
    <row r="13" spans="1:178" s="31" customFormat="1" x14ac:dyDescent="0.3">
      <c r="A13" s="33"/>
      <c r="B13" s="87" t="s">
        <v>67</v>
      </c>
      <c r="C13" s="87"/>
      <c r="D13" s="87"/>
      <c r="E13" s="87"/>
      <c r="F13" s="87"/>
      <c r="G13" s="87"/>
      <c r="H13" s="87"/>
      <c r="I13" s="87"/>
      <c r="J13" s="87"/>
      <c r="K13" s="87"/>
      <c r="L13" s="34"/>
      <c r="M13" s="35"/>
      <c r="N13" s="35"/>
      <c r="O13" s="35"/>
      <c r="P13" s="35"/>
      <c r="Q13" s="35"/>
      <c r="R13" s="35"/>
      <c r="S13" s="35"/>
      <c r="T13" s="35"/>
      <c r="U13" s="34"/>
      <c r="AL13" s="36"/>
      <c r="AM13" s="36"/>
    </row>
    <row r="14" spans="1:178" ht="13.5" customHeight="1" x14ac:dyDescent="0.3">
      <c r="A14" s="3"/>
      <c r="B14" s="83" t="s">
        <v>66</v>
      </c>
      <c r="C14" s="3"/>
      <c r="D14" s="3"/>
      <c r="E14" s="50"/>
      <c r="F14" s="3"/>
      <c r="G14" s="3"/>
      <c r="H14" s="3"/>
      <c r="I14" s="3"/>
      <c r="J14" s="51"/>
      <c r="K14" s="3"/>
      <c r="V14" s="54"/>
      <c r="W14" s="54"/>
      <c r="X14" s="54"/>
      <c r="Y14" s="54"/>
      <c r="Z14" s="54"/>
      <c r="AA14" s="55">
        <v>0</v>
      </c>
      <c r="AB14" s="55">
        <f t="shared" ref="AB14:AB34" si="0">(1-(AA14^$AF$28))^(1/$AF$29)</f>
        <v>1</v>
      </c>
      <c r="AC14" s="54"/>
      <c r="AD14" s="54"/>
      <c r="AE14" s="54">
        <v>0</v>
      </c>
      <c r="AF14" s="54">
        <v>0</v>
      </c>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6"/>
      <c r="CD14" s="56"/>
      <c r="CE14" s="56"/>
      <c r="CF14" s="56"/>
      <c r="CG14" s="56"/>
      <c r="CH14" s="56"/>
      <c r="CI14" s="56"/>
      <c r="CJ14" s="56"/>
      <c r="CK14" s="56"/>
      <c r="CL14" s="56"/>
      <c r="CM14" s="56"/>
      <c r="CN14" s="56"/>
      <c r="CO14" s="56"/>
      <c r="CP14" s="56"/>
      <c r="CQ14" s="56"/>
      <c r="CR14" s="56"/>
      <c r="CS14" s="56"/>
      <c r="CT14" s="56"/>
      <c r="CU14" s="56"/>
      <c r="CV14" s="56"/>
      <c r="CW14" s="56"/>
      <c r="CX14" s="56"/>
      <c r="CY14" s="56"/>
      <c r="CZ14" s="56"/>
      <c r="DA14" s="56"/>
      <c r="DB14" s="56"/>
      <c r="DC14" s="56"/>
      <c r="DD14" s="56"/>
      <c r="DE14" s="56"/>
      <c r="DF14" s="56"/>
      <c r="DG14" s="56"/>
      <c r="DH14" s="56"/>
      <c r="DI14" s="56"/>
      <c r="DJ14" s="56"/>
      <c r="DK14" s="56"/>
      <c r="DL14" s="56"/>
      <c r="DM14" s="56"/>
      <c r="DN14" s="56"/>
      <c r="DO14" s="56"/>
      <c r="DP14" s="56"/>
      <c r="DQ14" s="56"/>
      <c r="DR14" s="56"/>
      <c r="DS14" s="56"/>
      <c r="DT14" s="56"/>
      <c r="DU14" s="56"/>
      <c r="DV14" s="56"/>
      <c r="DW14" s="56"/>
      <c r="DX14" s="56"/>
      <c r="DY14" s="56"/>
      <c r="DZ14" s="56"/>
      <c r="EA14" s="56"/>
      <c r="EB14" s="56"/>
      <c r="EC14" s="56"/>
      <c r="ED14" s="56"/>
      <c r="EE14" s="56"/>
      <c r="EF14" s="56"/>
      <c r="EG14" s="56"/>
      <c r="EH14" s="56"/>
      <c r="EI14" s="56"/>
      <c r="EJ14" s="56"/>
      <c r="EK14" s="56"/>
      <c r="EL14" s="56"/>
      <c r="EM14" s="56"/>
      <c r="EN14" s="56"/>
      <c r="EO14" s="56"/>
      <c r="EP14" s="56"/>
      <c r="EQ14" s="56"/>
      <c r="ER14" s="56"/>
      <c r="ES14" s="56"/>
      <c r="ET14" s="56"/>
      <c r="EU14" s="56"/>
      <c r="EV14" s="56"/>
      <c r="EW14" s="56"/>
      <c r="EX14" s="56"/>
      <c r="EY14" s="56"/>
      <c r="EZ14" s="56"/>
      <c r="FA14" s="56"/>
      <c r="FB14" s="56"/>
      <c r="FC14" s="56"/>
      <c r="FD14" s="56"/>
      <c r="FE14" s="56"/>
      <c r="FF14" s="56"/>
      <c r="FG14" s="56"/>
      <c r="FH14" s="56"/>
      <c r="FI14" s="56"/>
      <c r="FJ14" s="56"/>
      <c r="FK14" s="56"/>
      <c r="FL14" s="56"/>
      <c r="FM14" s="56"/>
      <c r="FN14" s="56"/>
      <c r="FO14" s="56"/>
      <c r="FP14" s="56"/>
      <c r="FQ14" s="56"/>
      <c r="FR14" s="56"/>
      <c r="FS14" s="56"/>
      <c r="FT14" s="56"/>
      <c r="FU14" s="56"/>
      <c r="FV14" s="56"/>
    </row>
    <row r="15" spans="1:178" x14ac:dyDescent="0.3">
      <c r="A15" s="4"/>
      <c r="B15" s="4"/>
      <c r="C15" s="4"/>
      <c r="D15" s="4"/>
      <c r="E15" s="3"/>
      <c r="F15" s="3"/>
      <c r="G15" s="3"/>
      <c r="H15" s="3"/>
      <c r="I15" s="60"/>
      <c r="J15" s="3"/>
      <c r="K15" s="3"/>
      <c r="V15" s="54">
        <f>-Z15/(Y15-AD24)</f>
        <v>0.52454577590582219</v>
      </c>
      <c r="W15" s="54">
        <f t="shared" ref="W15:W34" si="1">Y15*V15+Z15</f>
        <v>0.73436408626815119</v>
      </c>
      <c r="X15" s="54">
        <f t="shared" ref="X15:X34" si="2">(V15^2+W15^2)^0.5</f>
        <v>0.90246267635902688</v>
      </c>
      <c r="Y15" s="54">
        <f t="shared" ref="Y15:Y34" si="3">(AB15-AB14)/(AA15-AA14)</f>
        <v>-0.50641131038207332</v>
      </c>
      <c r="Z15" s="54">
        <f t="shared" ref="Z15:Z34" si="4">AB15-AA15*Y15</f>
        <v>1</v>
      </c>
      <c r="AA15" s="55">
        <v>0.05</v>
      </c>
      <c r="AB15" s="55">
        <f t="shared" si="0"/>
        <v>0.97467943448089633</v>
      </c>
      <c r="AC15" s="54"/>
      <c r="AD15" s="54">
        <v>20</v>
      </c>
      <c r="AE15" s="54">
        <f>AF19</f>
        <v>0.70413102080964329</v>
      </c>
      <c r="AF15" s="54">
        <f>AE19</f>
        <v>0.50295072914974526</v>
      </c>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c r="CO15" s="56"/>
      <c r="CP15" s="56"/>
      <c r="CQ15" s="56"/>
      <c r="CR15" s="56"/>
      <c r="CS15" s="56"/>
      <c r="CT15" s="56"/>
      <c r="CU15" s="56"/>
      <c r="CV15" s="56"/>
      <c r="CW15" s="56"/>
      <c r="CX15" s="56"/>
      <c r="CY15" s="56"/>
      <c r="CZ15" s="56"/>
      <c r="DA15" s="56"/>
      <c r="DB15" s="56"/>
      <c r="DC15" s="56"/>
      <c r="DD15" s="56"/>
      <c r="DE15" s="56"/>
      <c r="DF15" s="56"/>
      <c r="DG15" s="56"/>
      <c r="DH15" s="56"/>
      <c r="DI15" s="56"/>
      <c r="DJ15" s="56"/>
      <c r="DK15" s="56"/>
      <c r="DL15" s="56"/>
      <c r="DM15" s="56"/>
      <c r="DN15" s="56"/>
      <c r="DO15" s="56"/>
      <c r="DP15" s="56"/>
      <c r="DQ15" s="56"/>
      <c r="DR15" s="56"/>
      <c r="DS15" s="56"/>
      <c r="DT15" s="56"/>
      <c r="DU15" s="56"/>
      <c r="DV15" s="56"/>
      <c r="DW15" s="56"/>
      <c r="DX15" s="56"/>
      <c r="DY15" s="56"/>
      <c r="DZ15" s="56"/>
      <c r="EA15" s="56"/>
      <c r="EB15" s="56"/>
      <c r="EC15" s="56"/>
      <c r="ED15" s="56"/>
      <c r="EE15" s="56"/>
      <c r="EF15" s="56"/>
      <c r="EG15" s="56"/>
      <c r="EH15" s="56"/>
      <c r="EI15" s="56"/>
      <c r="EJ15" s="56"/>
      <c r="EK15" s="56"/>
      <c r="EL15" s="56"/>
      <c r="EM15" s="56"/>
      <c r="EN15" s="56"/>
      <c r="EO15" s="56"/>
      <c r="EP15" s="56"/>
      <c r="EQ15" s="56"/>
      <c r="ER15" s="56"/>
      <c r="ES15" s="56"/>
      <c r="ET15" s="56"/>
      <c r="EU15" s="56"/>
      <c r="EV15" s="56"/>
      <c r="EW15" s="56"/>
      <c r="EX15" s="56"/>
      <c r="EY15" s="56"/>
      <c r="EZ15" s="56"/>
      <c r="FA15" s="56"/>
      <c r="FB15" s="56"/>
      <c r="FC15" s="56"/>
      <c r="FD15" s="56"/>
      <c r="FE15" s="56"/>
      <c r="FF15" s="56"/>
      <c r="FG15" s="56"/>
      <c r="FH15" s="56"/>
      <c r="FI15" s="56"/>
      <c r="FJ15" s="56"/>
      <c r="FK15" s="56"/>
      <c r="FL15" s="56"/>
      <c r="FM15" s="56"/>
      <c r="FN15" s="56"/>
      <c r="FO15" s="56"/>
      <c r="FP15" s="56"/>
      <c r="FQ15" s="56"/>
      <c r="FR15" s="56"/>
      <c r="FS15" s="56"/>
      <c r="FT15" s="56"/>
      <c r="FU15" s="56"/>
      <c r="FV15" s="56"/>
    </row>
    <row r="16" spans="1:178" x14ac:dyDescent="0.3">
      <c r="A16" s="3"/>
      <c r="B16" s="3" t="s">
        <v>55</v>
      </c>
      <c r="C16" s="3"/>
      <c r="D16" s="3"/>
      <c r="E16" s="3"/>
      <c r="F16" s="3"/>
      <c r="G16" s="3"/>
      <c r="H16" s="3"/>
      <c r="I16" s="60"/>
      <c r="J16" s="3"/>
      <c r="K16" s="3"/>
      <c r="V16" s="54">
        <f>Z16/(AD24-Y16)</f>
        <v>0.52120616939462949</v>
      </c>
      <c r="W16" s="54">
        <f t="shared" si="1"/>
        <v>0.72968863715248133</v>
      </c>
      <c r="X16" s="54">
        <f t="shared" si="2"/>
        <v>0.89671700006438415</v>
      </c>
      <c r="Y16" s="54">
        <f t="shared" si="3"/>
        <v>-0.51992272860765132</v>
      </c>
      <c r="Z16" s="54">
        <f t="shared" si="4"/>
        <v>1.0006755709112789</v>
      </c>
      <c r="AA16" s="55">
        <v>0.1</v>
      </c>
      <c r="AB16" s="55">
        <f t="shared" si="0"/>
        <v>0.94868329805051377</v>
      </c>
      <c r="AC16" s="54"/>
      <c r="AD16" s="54"/>
      <c r="AE16" s="54"/>
      <c r="AF16" s="54"/>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c r="CQ16" s="56"/>
      <c r="CR16" s="56"/>
      <c r="CS16" s="56"/>
      <c r="CT16" s="56"/>
      <c r="CU16" s="56"/>
      <c r="CV16" s="56"/>
      <c r="CW16" s="56"/>
      <c r="CX16" s="56"/>
      <c r="CY16" s="56"/>
      <c r="CZ16" s="56"/>
      <c r="DA16" s="56"/>
      <c r="DB16" s="56"/>
      <c r="DC16" s="56"/>
      <c r="DD16" s="56"/>
      <c r="DE16" s="56"/>
      <c r="DF16" s="56"/>
      <c r="DG16" s="56"/>
      <c r="DH16" s="56"/>
      <c r="DI16" s="56"/>
      <c r="DJ16" s="56"/>
      <c r="DK16" s="56"/>
      <c r="DL16" s="56"/>
      <c r="DM16" s="56"/>
      <c r="DN16" s="56"/>
      <c r="DO16" s="56"/>
      <c r="DP16" s="56"/>
      <c r="DQ16" s="56"/>
      <c r="DR16" s="56"/>
      <c r="DS16" s="56"/>
      <c r="DT16" s="56"/>
      <c r="DU16" s="56"/>
      <c r="DV16" s="56"/>
      <c r="DW16" s="56"/>
      <c r="DX16" s="56"/>
      <c r="DY16" s="56"/>
      <c r="DZ16" s="56"/>
      <c r="EA16" s="56"/>
      <c r="EB16" s="56"/>
      <c r="EC16" s="56"/>
      <c r="ED16" s="56"/>
      <c r="EE16" s="56"/>
      <c r="EF16" s="56"/>
      <c r="EG16" s="56"/>
      <c r="EH16" s="56"/>
      <c r="EI16" s="56"/>
      <c r="EJ16" s="56"/>
      <c r="EK16" s="56"/>
      <c r="EL16" s="56"/>
      <c r="EM16" s="56"/>
      <c r="EN16" s="56"/>
      <c r="EO16" s="56"/>
      <c r="EP16" s="56"/>
      <c r="EQ16" s="56"/>
      <c r="ER16" s="56"/>
      <c r="ES16" s="56"/>
      <c r="ET16" s="56"/>
      <c r="EU16" s="56"/>
      <c r="EV16" s="56"/>
      <c r="EW16" s="56"/>
      <c r="EX16" s="56"/>
      <c r="EY16" s="56"/>
      <c r="EZ16" s="56"/>
      <c r="FA16" s="56"/>
      <c r="FB16" s="56"/>
      <c r="FC16" s="56"/>
      <c r="FD16" s="56"/>
      <c r="FE16" s="56"/>
      <c r="FF16" s="56"/>
      <c r="FG16" s="56"/>
      <c r="FH16" s="56"/>
      <c r="FI16" s="56"/>
      <c r="FJ16" s="56"/>
      <c r="FK16" s="56"/>
      <c r="FL16" s="56"/>
      <c r="FM16" s="56"/>
      <c r="FN16" s="56"/>
      <c r="FO16" s="56"/>
      <c r="FP16" s="56"/>
      <c r="FQ16" s="56"/>
      <c r="FR16" s="56"/>
      <c r="FS16" s="56"/>
      <c r="FT16" s="56"/>
      <c r="FU16" s="56"/>
      <c r="FV16" s="56"/>
    </row>
    <row r="17" spans="1:178" ht="15" x14ac:dyDescent="0.35">
      <c r="B17" s="57" t="s">
        <v>60</v>
      </c>
      <c r="C17" s="75">
        <v>5000</v>
      </c>
      <c r="D17" s="58" t="s">
        <v>56</v>
      </c>
      <c r="E17" s="3"/>
      <c r="F17" s="3"/>
      <c r="G17" s="60"/>
      <c r="H17" s="3"/>
      <c r="I17" s="3"/>
      <c r="V17" s="54">
        <f>Z17/(AD24-Y17)</f>
        <v>0.51801555515461539</v>
      </c>
      <c r="W17" s="54">
        <f t="shared" si="1"/>
        <v>0.72522177721646153</v>
      </c>
      <c r="X17" s="54">
        <f t="shared" si="2"/>
        <v>0.89122765976553231</v>
      </c>
      <c r="Y17" s="54">
        <f t="shared" si="3"/>
        <v>-0.53457704642450043</v>
      </c>
      <c r="Z17" s="54">
        <f t="shared" si="4"/>
        <v>1.0021410026929638</v>
      </c>
      <c r="AA17" s="55">
        <v>0.15</v>
      </c>
      <c r="AB17" s="55">
        <f t="shared" si="0"/>
        <v>0.92195444572928875</v>
      </c>
      <c r="AC17" s="54"/>
      <c r="AD17" s="54"/>
      <c r="AE17" s="54"/>
      <c r="AF17" s="54">
        <f>MIN(X15:X34)</f>
        <v>0.86530915308847323</v>
      </c>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c r="CZ17" s="56"/>
      <c r="DA17" s="56"/>
      <c r="DB17" s="56"/>
      <c r="DC17" s="56"/>
      <c r="DD17" s="56"/>
      <c r="DE17" s="56"/>
      <c r="DF17" s="56"/>
      <c r="DG17" s="56"/>
      <c r="DH17" s="56"/>
      <c r="DI17" s="56"/>
      <c r="DJ17" s="56"/>
      <c r="DK17" s="56"/>
      <c r="DL17" s="56"/>
      <c r="DM17" s="56"/>
      <c r="DN17" s="56"/>
      <c r="DO17" s="56"/>
      <c r="DP17" s="56"/>
      <c r="DQ17" s="56"/>
      <c r="DR17" s="56"/>
      <c r="DS17" s="56"/>
      <c r="DT17" s="56"/>
      <c r="DU17" s="56"/>
      <c r="DV17" s="56"/>
      <c r="DW17" s="56"/>
      <c r="DX17" s="56"/>
      <c r="DY17" s="56"/>
      <c r="DZ17" s="56"/>
      <c r="EA17" s="56"/>
      <c r="EB17" s="56"/>
      <c r="EC17" s="56"/>
      <c r="ED17" s="56"/>
      <c r="EE17" s="56"/>
      <c r="EF17" s="56"/>
      <c r="EG17" s="56"/>
      <c r="EH17" s="56"/>
      <c r="EI17" s="56"/>
      <c r="EJ17" s="56"/>
      <c r="EK17" s="56"/>
      <c r="EL17" s="56"/>
      <c r="EM17" s="56"/>
      <c r="EN17" s="56"/>
      <c r="EO17" s="56"/>
      <c r="EP17" s="56"/>
      <c r="EQ17" s="56"/>
      <c r="ER17" s="56"/>
      <c r="ES17" s="56"/>
      <c r="ET17" s="56"/>
      <c r="EU17" s="56"/>
      <c r="EV17" s="56"/>
      <c r="EW17" s="56"/>
      <c r="EX17" s="56"/>
      <c r="EY17" s="56"/>
      <c r="EZ17" s="56"/>
      <c r="FA17" s="56"/>
      <c r="FB17" s="56"/>
      <c r="FC17" s="56"/>
      <c r="FD17" s="56"/>
      <c r="FE17" s="56"/>
      <c r="FF17" s="56"/>
      <c r="FG17" s="56"/>
      <c r="FH17" s="56"/>
      <c r="FI17" s="56"/>
      <c r="FJ17" s="56"/>
      <c r="FK17" s="56"/>
      <c r="FL17" s="56"/>
      <c r="FM17" s="56"/>
      <c r="FN17" s="56"/>
      <c r="FO17" s="56"/>
      <c r="FP17" s="56"/>
      <c r="FQ17" s="56"/>
      <c r="FR17" s="56"/>
      <c r="FS17" s="56"/>
      <c r="FT17" s="56"/>
      <c r="FU17" s="56"/>
      <c r="FV17" s="56"/>
    </row>
    <row r="18" spans="1:178" ht="15" x14ac:dyDescent="0.35">
      <c r="B18" s="57" t="s">
        <v>61</v>
      </c>
      <c r="C18" s="75">
        <v>7000</v>
      </c>
      <c r="D18" s="58" t="s">
        <v>56</v>
      </c>
      <c r="E18" s="3"/>
      <c r="F18" s="3"/>
      <c r="G18" s="60"/>
      <c r="H18" s="3"/>
      <c r="I18" s="3"/>
      <c r="V18" s="54">
        <f>Z18/(AD24-Y18)</f>
        <v>0.51500281265215642</v>
      </c>
      <c r="W18" s="54">
        <f t="shared" si="1"/>
        <v>0.72100393771301907</v>
      </c>
      <c r="X18" s="54">
        <f t="shared" si="2"/>
        <v>0.88604434157513312</v>
      </c>
      <c r="Y18" s="54">
        <f t="shared" si="3"/>
        <v>-0.55054509458745771</v>
      </c>
      <c r="Z18" s="54">
        <f t="shared" si="4"/>
        <v>1.0045362099174073</v>
      </c>
      <c r="AA18" s="55">
        <v>0.2</v>
      </c>
      <c r="AB18" s="55">
        <f t="shared" si="0"/>
        <v>0.89442719099991586</v>
      </c>
      <c r="AC18" s="54"/>
      <c r="AD18" s="54"/>
      <c r="AE18" s="54"/>
      <c r="AF18" s="54"/>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6"/>
      <c r="CO18" s="56"/>
      <c r="CP18" s="56"/>
      <c r="CQ18" s="56"/>
      <c r="CR18" s="56"/>
      <c r="CS18" s="56"/>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56"/>
      <c r="DY18" s="56"/>
      <c r="DZ18" s="56"/>
      <c r="EA18" s="56"/>
      <c r="EB18" s="56"/>
      <c r="EC18" s="56"/>
      <c r="ED18" s="56"/>
      <c r="EE18" s="56"/>
      <c r="EF18" s="56"/>
      <c r="EG18" s="56"/>
      <c r="EH18" s="56"/>
      <c r="EI18" s="56"/>
      <c r="EJ18" s="56"/>
      <c r="EK18" s="56"/>
      <c r="EL18" s="56"/>
      <c r="EM18" s="56"/>
      <c r="EN18" s="56"/>
      <c r="EO18" s="56"/>
      <c r="EP18" s="56"/>
      <c r="EQ18" s="56"/>
      <c r="ER18" s="56"/>
      <c r="ES18" s="56"/>
      <c r="ET18" s="56"/>
      <c r="EU18" s="56"/>
      <c r="EV18" s="56"/>
      <c r="EW18" s="56"/>
      <c r="EX18" s="56"/>
      <c r="EY18" s="56"/>
      <c r="EZ18" s="56"/>
      <c r="FA18" s="56"/>
      <c r="FB18" s="56"/>
      <c r="FC18" s="56"/>
      <c r="FD18" s="56"/>
      <c r="FE18" s="56"/>
      <c r="FF18" s="56"/>
      <c r="FG18" s="56"/>
      <c r="FH18" s="56"/>
      <c r="FI18" s="56"/>
      <c r="FJ18" s="56"/>
      <c r="FK18" s="56"/>
      <c r="FL18" s="56"/>
      <c r="FM18" s="56"/>
      <c r="FN18" s="56"/>
      <c r="FO18" s="56"/>
      <c r="FP18" s="56"/>
      <c r="FQ18" s="56"/>
      <c r="FR18" s="56"/>
      <c r="FS18" s="56"/>
      <c r="FT18" s="56"/>
      <c r="FU18" s="56"/>
      <c r="FV18" s="56"/>
    </row>
    <row r="19" spans="1:178" x14ac:dyDescent="0.3">
      <c r="B19" s="3"/>
      <c r="C19" s="3"/>
      <c r="D19" s="3"/>
      <c r="E19" s="3"/>
      <c r="F19" s="3"/>
      <c r="G19" s="60"/>
      <c r="H19" s="3"/>
      <c r="I19" s="3"/>
      <c r="V19" s="54">
        <f>Z19/(AD24-Y19)</f>
        <v>0.51220326804352734</v>
      </c>
      <c r="W19" s="54">
        <f t="shared" si="1"/>
        <v>0.71708457526093849</v>
      </c>
      <c r="X19" s="54">
        <f t="shared" si="2"/>
        <v>0.8812278229105287</v>
      </c>
      <c r="Y19" s="54">
        <f t="shared" si="3"/>
        <v>-0.56803574430954529</v>
      </c>
      <c r="Z19" s="54">
        <f t="shared" si="4"/>
        <v>1.008034339861825</v>
      </c>
      <c r="AA19" s="55">
        <v>0.25</v>
      </c>
      <c r="AB19" s="55">
        <f t="shared" si="0"/>
        <v>0.8660254037844386</v>
      </c>
      <c r="AC19" s="54"/>
      <c r="AD19" s="54"/>
      <c r="AE19" s="54">
        <f>INDEX(V15:V34,MATCH(AF17,X15:X34,0))</f>
        <v>0.50295072914974526</v>
      </c>
      <c r="AF19" s="54">
        <f>INDEX(W15:W34,MATCH(AF17,X15:X34,0))</f>
        <v>0.70413102080964329</v>
      </c>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6"/>
      <c r="DW19" s="56"/>
      <c r="DX19" s="56"/>
      <c r="DY19" s="56"/>
      <c r="DZ19" s="56"/>
      <c r="EA19" s="56"/>
      <c r="EB19" s="56"/>
      <c r="EC19" s="56"/>
      <c r="ED19" s="56"/>
      <c r="EE19" s="56"/>
      <c r="EF19" s="56"/>
      <c r="EG19" s="56"/>
      <c r="EH19" s="56"/>
      <c r="EI19" s="56"/>
      <c r="EJ19" s="56"/>
      <c r="EK19" s="56"/>
      <c r="EL19" s="56"/>
      <c r="EM19" s="56"/>
      <c r="EN19" s="56"/>
      <c r="EO19" s="56"/>
      <c r="EP19" s="56"/>
      <c r="EQ19" s="56"/>
      <c r="ER19" s="56"/>
      <c r="ES19" s="56"/>
      <c r="ET19" s="56"/>
      <c r="EU19" s="56"/>
      <c r="EV19" s="56"/>
      <c r="EW19" s="56"/>
      <c r="EX19" s="56"/>
      <c r="EY19" s="56"/>
      <c r="EZ19" s="56"/>
      <c r="FA19" s="56"/>
      <c r="FB19" s="56"/>
      <c r="FC19" s="56"/>
      <c r="FD19" s="56"/>
      <c r="FE19" s="56"/>
      <c r="FF19" s="56"/>
      <c r="FG19" s="56"/>
      <c r="FH19" s="56"/>
      <c r="FI19" s="56"/>
      <c r="FJ19" s="56"/>
      <c r="FK19" s="56"/>
      <c r="FL19" s="56"/>
      <c r="FM19" s="56"/>
      <c r="FN19" s="56"/>
      <c r="FO19" s="56"/>
      <c r="FP19" s="56"/>
      <c r="FQ19" s="56"/>
      <c r="FR19" s="56"/>
      <c r="FS19" s="56"/>
      <c r="FT19" s="56"/>
      <c r="FU19" s="56"/>
      <c r="FV19" s="56"/>
    </row>
    <row r="20" spans="1:178" x14ac:dyDescent="0.3">
      <c r="B20" s="54" t="s">
        <v>59</v>
      </c>
      <c r="E20" s="3"/>
      <c r="F20" s="3"/>
      <c r="G20" s="60"/>
      <c r="H20" s="3"/>
      <c r="I20" s="3"/>
      <c r="V20" s="54">
        <f>Z20/(AD24-Y20)</f>
        <v>0.50966056692174089</v>
      </c>
      <c r="W20" s="54">
        <f t="shared" si="1"/>
        <v>0.71352479369043742</v>
      </c>
      <c r="X20" s="54">
        <f t="shared" si="2"/>
        <v>0.87685319448923238</v>
      </c>
      <c r="Y20" s="54">
        <f t="shared" si="3"/>
        <v>-0.58730754500726079</v>
      </c>
      <c r="Z20" s="54">
        <f t="shared" si="4"/>
        <v>1.0128522900362538</v>
      </c>
      <c r="AA20" s="55">
        <v>0.3</v>
      </c>
      <c r="AB20" s="55">
        <f t="shared" si="0"/>
        <v>0.83666002653407556</v>
      </c>
      <c r="AC20" s="54"/>
      <c r="AD20" s="54"/>
      <c r="AE20" s="54"/>
      <c r="AF20" s="54">
        <f>(AE19^2+AF19^2)^0.5</f>
        <v>0.86530915308847323</v>
      </c>
      <c r="AG20" s="54"/>
      <c r="AH20" s="54"/>
      <c r="AI20" s="54"/>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6"/>
      <c r="DW20" s="56"/>
      <c r="DX20" s="56"/>
      <c r="DY20" s="56"/>
      <c r="DZ20" s="56"/>
      <c r="EA20" s="56"/>
      <c r="EB20" s="56"/>
      <c r="EC20" s="56"/>
      <c r="ED20" s="56"/>
      <c r="EE20" s="56"/>
      <c r="EF20" s="56"/>
      <c r="EG20" s="56"/>
      <c r="EH20" s="56"/>
      <c r="EI20" s="56"/>
      <c r="EJ20" s="56"/>
      <c r="EK20" s="56"/>
      <c r="EL20" s="56"/>
      <c r="EM20" s="56"/>
      <c r="EN20" s="56"/>
      <c r="EO20" s="56"/>
      <c r="EP20" s="56"/>
      <c r="EQ20" s="56"/>
      <c r="ER20" s="56"/>
      <c r="ES20" s="56"/>
      <c r="ET20" s="56"/>
      <c r="EU20" s="56"/>
      <c r="EV20" s="56"/>
      <c r="EW20" s="56"/>
      <c r="EX20" s="56"/>
      <c r="EY20" s="56"/>
      <c r="EZ20" s="56"/>
      <c r="FA20" s="56"/>
      <c r="FB20" s="56"/>
      <c r="FC20" s="56"/>
      <c r="FD20" s="56"/>
      <c r="FE20" s="56"/>
      <c r="FF20" s="56"/>
      <c r="FG20" s="56"/>
      <c r="FH20" s="56"/>
      <c r="FI20" s="56"/>
      <c r="FJ20" s="56"/>
      <c r="FK20" s="56"/>
      <c r="FL20" s="56"/>
      <c r="FM20" s="56"/>
      <c r="FN20" s="56"/>
      <c r="FO20" s="56"/>
      <c r="FP20" s="56"/>
      <c r="FQ20" s="56"/>
      <c r="FR20" s="56"/>
      <c r="FS20" s="56"/>
      <c r="FT20" s="61"/>
      <c r="FU20" s="61"/>
      <c r="FV20" s="61"/>
    </row>
    <row r="21" spans="1:178" ht="15" x14ac:dyDescent="0.35">
      <c r="B21" s="57" t="s">
        <v>57</v>
      </c>
      <c r="C21" s="75">
        <v>30000</v>
      </c>
      <c r="D21" s="58" t="s">
        <v>56</v>
      </c>
      <c r="E21" s="62"/>
      <c r="F21" s="3"/>
      <c r="G21" s="60"/>
      <c r="H21" s="3"/>
      <c r="I21" s="3"/>
      <c r="V21" s="54">
        <f>Z21/(AD24-Y21)</f>
        <v>0.50742924822158364</v>
      </c>
      <c r="W21" s="54">
        <f t="shared" si="1"/>
        <v>0.7104009475102171</v>
      </c>
      <c r="X21" s="54">
        <f t="shared" si="2"/>
        <v>0.87301428864259478</v>
      </c>
      <c r="Y21" s="54">
        <f t="shared" si="3"/>
        <v>-0.60868503408441088</v>
      </c>
      <c r="Z21" s="54">
        <f t="shared" si="4"/>
        <v>1.0192655367593988</v>
      </c>
      <c r="AA21" s="55">
        <v>0.35</v>
      </c>
      <c r="AB21" s="55">
        <f t="shared" si="0"/>
        <v>0.80622577482985502</v>
      </c>
      <c r="AC21" s="54"/>
      <c r="AD21" s="54"/>
      <c r="AE21" s="54"/>
      <c r="AF21" s="54"/>
      <c r="AG21" s="54"/>
      <c r="AH21" s="54"/>
      <c r="AI21" s="54"/>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c r="DQ21" s="56"/>
      <c r="DR21" s="56"/>
      <c r="DS21" s="56"/>
      <c r="DT21" s="56"/>
      <c r="DU21" s="56"/>
      <c r="DV21" s="56"/>
      <c r="DW21" s="56"/>
      <c r="DX21" s="56"/>
      <c r="DY21" s="56"/>
      <c r="DZ21" s="56"/>
      <c r="EA21" s="56"/>
      <c r="EB21" s="56"/>
      <c r="EC21" s="56"/>
      <c r="ED21" s="56"/>
      <c r="EE21" s="56"/>
      <c r="EF21" s="56"/>
      <c r="EG21" s="56"/>
      <c r="EH21" s="56"/>
      <c r="EI21" s="56"/>
      <c r="EJ21" s="56"/>
      <c r="EK21" s="56"/>
      <c r="EL21" s="56"/>
      <c r="EM21" s="56"/>
      <c r="EN21" s="56"/>
      <c r="EO21" s="56"/>
      <c r="EP21" s="56"/>
      <c r="EQ21" s="56"/>
      <c r="ER21" s="56"/>
      <c r="ES21" s="56"/>
      <c r="ET21" s="56"/>
      <c r="EU21" s="56"/>
      <c r="EV21" s="56"/>
      <c r="EW21" s="56"/>
      <c r="EX21" s="56"/>
      <c r="EY21" s="56"/>
      <c r="EZ21" s="56"/>
      <c r="FA21" s="56"/>
      <c r="FB21" s="56"/>
      <c r="FC21" s="56"/>
      <c r="FD21" s="56"/>
      <c r="FE21" s="56"/>
      <c r="FF21" s="56"/>
      <c r="FG21" s="56"/>
      <c r="FH21" s="56"/>
      <c r="FI21" s="56"/>
      <c r="FJ21" s="56"/>
      <c r="FK21" s="56"/>
      <c r="FL21" s="56"/>
      <c r="FM21" s="56"/>
      <c r="FN21" s="56"/>
      <c r="FO21" s="56"/>
      <c r="FP21" s="56"/>
      <c r="FQ21" s="56"/>
      <c r="FR21" s="56"/>
      <c r="FS21" s="56"/>
      <c r="FT21" s="61"/>
      <c r="FU21" s="61"/>
      <c r="FV21" s="61"/>
    </row>
    <row r="22" spans="1:178" ht="15" x14ac:dyDescent="0.35">
      <c r="B22" s="57" t="s">
        <v>58</v>
      </c>
      <c r="C22" s="75">
        <v>30000</v>
      </c>
      <c r="D22" s="58" t="s">
        <v>56</v>
      </c>
      <c r="E22" s="63"/>
      <c r="F22" s="3"/>
      <c r="G22" s="60"/>
      <c r="H22" s="3"/>
      <c r="I22" s="3"/>
      <c r="V22" s="54">
        <f>Z22/(AD24-Y22)</f>
        <v>0.50557835179159427</v>
      </c>
      <c r="W22" s="54">
        <f t="shared" si="1"/>
        <v>0.70780969250823189</v>
      </c>
      <c r="X22" s="54">
        <f t="shared" si="2"/>
        <v>0.86982988601731948</v>
      </c>
      <c r="Y22" s="54">
        <f t="shared" si="3"/>
        <v>-0.63258211176743184</v>
      </c>
      <c r="Z22" s="54">
        <f t="shared" si="4"/>
        <v>1.0276295139484561</v>
      </c>
      <c r="AA22" s="55">
        <v>0.4</v>
      </c>
      <c r="AB22" s="55">
        <f t="shared" si="0"/>
        <v>0.7745966692414834</v>
      </c>
      <c r="AC22" s="54"/>
      <c r="AD22" s="64">
        <f>C25</f>
        <v>0.16666666666666666</v>
      </c>
      <c r="AE22" s="64">
        <f>C28</f>
        <v>0.23333333333333334</v>
      </c>
      <c r="AF22" s="54"/>
      <c r="AG22" s="54"/>
      <c r="AH22" s="54"/>
      <c r="AI22" s="54"/>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c r="CG22" s="56"/>
      <c r="CH22" s="56"/>
      <c r="CI22" s="56"/>
      <c r="CJ22" s="56"/>
      <c r="CK22" s="56"/>
      <c r="CL22" s="56"/>
      <c r="CM22" s="56"/>
      <c r="CN22" s="56"/>
      <c r="CO22" s="56"/>
      <c r="CP22" s="56"/>
      <c r="CQ22" s="56"/>
      <c r="CR22" s="56"/>
      <c r="CS22" s="56"/>
      <c r="CT22" s="56"/>
      <c r="CU22" s="56"/>
      <c r="CV22" s="56"/>
      <c r="CW22" s="56"/>
      <c r="CX22" s="56"/>
      <c r="CY22" s="56"/>
      <c r="CZ22" s="56"/>
      <c r="DA22" s="56"/>
      <c r="DB22" s="56"/>
      <c r="DC22" s="56"/>
      <c r="DD22" s="56"/>
      <c r="DE22" s="56"/>
      <c r="DF22" s="56"/>
      <c r="DG22" s="56"/>
      <c r="DH22" s="56"/>
      <c r="DI22" s="56"/>
      <c r="DJ22" s="56"/>
      <c r="DK22" s="56"/>
      <c r="DL22" s="56"/>
      <c r="DM22" s="56"/>
      <c r="DN22" s="56"/>
      <c r="DO22" s="56"/>
      <c r="DP22" s="56"/>
      <c r="DQ22" s="56"/>
      <c r="DR22" s="56"/>
      <c r="DS22" s="56"/>
      <c r="DT22" s="56"/>
      <c r="DU22" s="56"/>
      <c r="DV22" s="56"/>
      <c r="DW22" s="56"/>
      <c r="DX22" s="56"/>
      <c r="DY22" s="56"/>
      <c r="DZ22" s="56"/>
      <c r="EA22" s="56"/>
      <c r="EB22" s="56"/>
      <c r="EC22" s="56"/>
      <c r="ED22" s="56"/>
      <c r="EE22" s="56"/>
      <c r="EF22" s="56"/>
      <c r="EG22" s="56"/>
      <c r="EH22" s="56"/>
      <c r="EI22" s="56"/>
      <c r="EJ22" s="56"/>
      <c r="EK22" s="56"/>
      <c r="EL22" s="56"/>
      <c r="EM22" s="56"/>
      <c r="EN22" s="56"/>
      <c r="EO22" s="56"/>
      <c r="EP22" s="56"/>
      <c r="EQ22" s="56"/>
      <c r="ER22" s="56"/>
      <c r="ES22" s="56"/>
      <c r="ET22" s="56"/>
      <c r="EU22" s="56"/>
      <c r="EV22" s="56"/>
      <c r="EW22" s="56"/>
      <c r="EX22" s="56"/>
      <c r="EY22" s="56"/>
      <c r="EZ22" s="56"/>
      <c r="FA22" s="56"/>
      <c r="FB22" s="56"/>
      <c r="FC22" s="56"/>
      <c r="FD22" s="56"/>
      <c r="FE22" s="56"/>
      <c r="FF22" s="56"/>
      <c r="FG22" s="56"/>
      <c r="FH22" s="56"/>
      <c r="FI22" s="56"/>
      <c r="FJ22" s="56"/>
      <c r="FK22" s="56"/>
      <c r="FL22" s="56"/>
      <c r="FM22" s="56"/>
      <c r="FN22" s="56"/>
      <c r="FO22" s="56"/>
      <c r="FP22" s="56"/>
      <c r="FQ22" s="56"/>
      <c r="FR22" s="56"/>
      <c r="FS22" s="56"/>
      <c r="FT22" s="61"/>
      <c r="FU22" s="61"/>
      <c r="FV22" s="61"/>
    </row>
    <row r="23" spans="1:178" x14ac:dyDescent="0.3">
      <c r="E23" s="3"/>
      <c r="F23" s="3"/>
      <c r="G23" s="60"/>
      <c r="H23" s="3"/>
      <c r="I23" s="3"/>
      <c r="V23" s="54">
        <f>Z23/(AD24-Y23)</f>
        <v>0.50419658916103849</v>
      </c>
      <c r="W23" s="54">
        <f t="shared" si="1"/>
        <v>0.70587522482545406</v>
      </c>
      <c r="X23" s="54">
        <f t="shared" si="2"/>
        <v>0.86745261169934251</v>
      </c>
      <c r="Y23" s="54">
        <f t="shared" si="3"/>
        <v>-0.65953641063834179</v>
      </c>
      <c r="Z23" s="54">
        <f t="shared" si="4"/>
        <v>1.0384112334968201</v>
      </c>
      <c r="AA23" s="55">
        <v>0.45</v>
      </c>
      <c r="AB23" s="55">
        <f t="shared" si="0"/>
        <v>0.74161984870956632</v>
      </c>
      <c r="AC23" s="54"/>
      <c r="AD23" s="54"/>
      <c r="AE23" s="54"/>
      <c r="AF23" s="54"/>
      <c r="AG23" s="54"/>
      <c r="AH23" s="54"/>
      <c r="AI23" s="54"/>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c r="CG23" s="56"/>
      <c r="CH23" s="56"/>
      <c r="CI23" s="56"/>
      <c r="CJ23" s="56"/>
      <c r="CK23" s="56"/>
      <c r="CL23" s="56"/>
      <c r="CM23" s="56"/>
      <c r="CN23" s="56"/>
      <c r="CO23" s="56"/>
      <c r="CP23" s="56"/>
      <c r="CQ23" s="56"/>
      <c r="CR23" s="56"/>
      <c r="CS23" s="56"/>
      <c r="CT23" s="56"/>
      <c r="CU23" s="56"/>
      <c r="CV23" s="56"/>
      <c r="CW23" s="56"/>
      <c r="CX23" s="56"/>
      <c r="CY23" s="56"/>
      <c r="CZ23" s="56"/>
      <c r="DA23" s="56"/>
      <c r="DB23" s="56"/>
      <c r="DC23" s="56"/>
      <c r="DD23" s="56"/>
      <c r="DE23" s="56"/>
      <c r="DF23" s="56"/>
      <c r="DG23" s="56"/>
      <c r="DH23" s="56"/>
      <c r="DI23" s="56"/>
      <c r="DJ23" s="56"/>
      <c r="DK23" s="56"/>
      <c r="DL23" s="56"/>
      <c r="DM23" s="56"/>
      <c r="DN23" s="56"/>
      <c r="DO23" s="56"/>
      <c r="DP23" s="56"/>
      <c r="DQ23" s="56"/>
      <c r="DR23" s="56"/>
      <c r="DS23" s="56"/>
      <c r="DT23" s="56"/>
      <c r="DU23" s="56"/>
      <c r="DV23" s="56"/>
      <c r="DW23" s="56"/>
      <c r="DX23" s="56"/>
      <c r="DY23" s="56"/>
      <c r="DZ23" s="56"/>
      <c r="EA23" s="56"/>
      <c r="EB23" s="56"/>
      <c r="EC23" s="56"/>
      <c r="ED23" s="56"/>
      <c r="EE23" s="56"/>
      <c r="EF23" s="56"/>
      <c r="EG23" s="56"/>
      <c r="EH23" s="56"/>
      <c r="EI23" s="56"/>
      <c r="EJ23" s="56"/>
      <c r="EK23" s="56"/>
      <c r="EL23" s="56"/>
      <c r="EM23" s="56"/>
      <c r="EN23" s="56"/>
      <c r="EO23" s="56"/>
      <c r="EP23" s="56"/>
      <c r="EQ23" s="56"/>
      <c r="ER23" s="56"/>
      <c r="ES23" s="56"/>
      <c r="ET23" s="56"/>
      <c r="EU23" s="56"/>
      <c r="EV23" s="56"/>
      <c r="EW23" s="56"/>
      <c r="EX23" s="56"/>
      <c r="EY23" s="56"/>
      <c r="EZ23" s="56"/>
      <c r="FA23" s="56"/>
      <c r="FB23" s="56"/>
      <c r="FC23" s="56"/>
      <c r="FD23" s="56"/>
      <c r="FE23" s="56"/>
      <c r="FF23" s="56"/>
      <c r="FG23" s="56"/>
      <c r="FH23" s="56"/>
      <c r="FI23" s="56"/>
      <c r="FJ23" s="56"/>
      <c r="FK23" s="56"/>
      <c r="FL23" s="56"/>
      <c r="FM23" s="56"/>
      <c r="FN23" s="56"/>
      <c r="FO23" s="56"/>
      <c r="FP23" s="56"/>
      <c r="FQ23" s="56"/>
      <c r="FR23" s="56"/>
      <c r="FS23" s="56"/>
      <c r="FT23" s="61"/>
      <c r="FU23" s="61"/>
      <c r="FV23" s="61"/>
    </row>
    <row r="24" spans="1:178" ht="15" x14ac:dyDescent="0.35">
      <c r="B24" s="57" t="s">
        <v>53</v>
      </c>
      <c r="C24" s="54" t="str">
        <f>[1]!xln(C25)</f>
        <v>5000 / 30000</v>
      </c>
      <c r="E24" s="62"/>
      <c r="F24" s="65"/>
      <c r="G24" s="60"/>
      <c r="H24" s="3"/>
      <c r="I24" s="3"/>
      <c r="V24" s="54">
        <f>Z24/(AD24-Y24)</f>
        <v>0.50295072914974526</v>
      </c>
      <c r="W24" s="54">
        <f t="shared" si="1"/>
        <v>0.70413102080964329</v>
      </c>
      <c r="X24" s="54">
        <f t="shared" si="2"/>
        <v>0.86530915308847323</v>
      </c>
      <c r="Y24" s="54">
        <f t="shared" si="3"/>
        <v>-0.70799455459629379</v>
      </c>
      <c r="Z24" s="54">
        <f t="shared" si="4"/>
        <v>1.0602173982778984</v>
      </c>
      <c r="AA24" s="55">
        <v>0.55000000000000004</v>
      </c>
      <c r="AB24" s="55">
        <f t="shared" si="0"/>
        <v>0.67082039324993692</v>
      </c>
      <c r="AC24" s="66" t="s">
        <v>3</v>
      </c>
      <c r="AD24" s="54">
        <f>AE22/AD22</f>
        <v>1.4000000000000001</v>
      </c>
      <c r="AE24" s="54"/>
      <c r="AF24" s="54">
        <f>AF17</f>
        <v>0.86530915308847323</v>
      </c>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c r="CZ24" s="54"/>
      <c r="DA24" s="54"/>
      <c r="DB24" s="54"/>
      <c r="DC24" s="54"/>
      <c r="DD24" s="54"/>
      <c r="DE24" s="54"/>
      <c r="DF24" s="54"/>
      <c r="DG24" s="54"/>
      <c r="DH24" s="54"/>
      <c r="DI24" s="54"/>
      <c r="DJ24" s="54"/>
      <c r="DK24" s="54"/>
      <c r="DL24" s="54"/>
      <c r="DM24" s="54"/>
      <c r="DN24" s="54"/>
      <c r="DO24" s="54"/>
      <c r="DP24" s="54"/>
      <c r="DQ24" s="54"/>
      <c r="DR24" s="54"/>
      <c r="DS24" s="54"/>
      <c r="DT24" s="54"/>
      <c r="DU24" s="54"/>
      <c r="DV24" s="54"/>
      <c r="DW24" s="54"/>
      <c r="DX24" s="54"/>
      <c r="DY24" s="54"/>
      <c r="DZ24" s="54"/>
      <c r="EA24" s="54"/>
      <c r="EB24" s="54"/>
      <c r="EC24" s="54"/>
      <c r="ED24" s="54"/>
      <c r="EE24" s="54"/>
      <c r="EF24" s="54"/>
      <c r="EG24" s="54"/>
      <c r="EH24" s="54"/>
      <c r="EI24" s="54"/>
      <c r="EJ24" s="54"/>
      <c r="EK24" s="54"/>
      <c r="EL24" s="54"/>
      <c r="EM24" s="54"/>
      <c r="EN24" s="54"/>
      <c r="EO24" s="54"/>
      <c r="EP24" s="54"/>
      <c r="EQ24" s="54"/>
      <c r="ER24" s="54"/>
      <c r="ES24" s="54"/>
      <c r="ET24" s="54"/>
      <c r="EU24" s="54"/>
      <c r="EV24" s="54"/>
      <c r="EW24" s="54"/>
      <c r="EX24" s="54"/>
      <c r="EY24" s="54"/>
      <c r="EZ24" s="54"/>
      <c r="FA24" s="54"/>
      <c r="FB24" s="54"/>
      <c r="FC24" s="54"/>
      <c r="FD24" s="54"/>
      <c r="FE24" s="54"/>
      <c r="FF24" s="54"/>
      <c r="FG24" s="54"/>
      <c r="FH24" s="54"/>
      <c r="FI24" s="54"/>
      <c r="FJ24" s="54"/>
      <c r="FK24" s="54"/>
      <c r="FL24" s="54"/>
      <c r="FM24" s="54"/>
      <c r="FN24" s="54"/>
      <c r="FO24" s="54"/>
      <c r="FP24" s="54"/>
      <c r="FQ24" s="54"/>
      <c r="FR24" s="54"/>
      <c r="FS24" s="54"/>
    </row>
    <row r="25" spans="1:178" x14ac:dyDescent="0.3">
      <c r="B25" s="4" t="s">
        <v>62</v>
      </c>
      <c r="C25" s="76">
        <f>C17/C21</f>
        <v>0.16666666666666666</v>
      </c>
      <c r="E25" s="3"/>
      <c r="F25" s="65"/>
      <c r="G25" s="60"/>
      <c r="H25" s="3"/>
      <c r="I25" s="3"/>
      <c r="V25" s="54">
        <f>Z25/(AD24-Y25)</f>
        <v>0.50423811481097502</v>
      </c>
      <c r="W25" s="54">
        <f t="shared" si="1"/>
        <v>0.70593336073536528</v>
      </c>
      <c r="X25" s="54">
        <f t="shared" si="2"/>
        <v>0.86752405512887842</v>
      </c>
      <c r="Y25" s="54">
        <f t="shared" si="3"/>
        <v>-0.76729722432522174</v>
      </c>
      <c r="Z25" s="54">
        <f t="shared" si="4"/>
        <v>1.0928338666288089</v>
      </c>
      <c r="AA25" s="55">
        <v>0.6</v>
      </c>
      <c r="AB25" s="55">
        <f t="shared" si="0"/>
        <v>0.63245553203367588</v>
      </c>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54"/>
      <c r="FE25" s="54"/>
      <c r="FF25" s="54"/>
      <c r="FG25" s="54"/>
      <c r="FH25" s="54"/>
      <c r="FI25" s="54"/>
      <c r="FJ25" s="54"/>
      <c r="FK25" s="54"/>
      <c r="FL25" s="54"/>
      <c r="FM25" s="54"/>
      <c r="FN25" s="54"/>
      <c r="FO25" s="54"/>
      <c r="FP25" s="54"/>
      <c r="FQ25" s="54"/>
      <c r="FR25" s="54"/>
      <c r="FS25" s="54"/>
    </row>
    <row r="26" spans="1:178" x14ac:dyDescent="0.3">
      <c r="C26" s="4"/>
      <c r="D26" s="3"/>
      <c r="E26" s="3"/>
      <c r="F26" s="3"/>
      <c r="G26" s="60"/>
      <c r="H26" s="3"/>
      <c r="I26" s="3"/>
      <c r="V26" s="54">
        <f>Z26/(AD24-Y26)</f>
        <v>0.50909280977278171</v>
      </c>
      <c r="W26" s="54">
        <f t="shared" si="1"/>
        <v>0.71272993368189441</v>
      </c>
      <c r="X26" s="54">
        <f t="shared" si="2"/>
        <v>0.87587638815562507</v>
      </c>
      <c r="Y26" s="54">
        <f t="shared" si="3"/>
        <v>-0.88303688022450577</v>
      </c>
      <c r="Z26" s="54">
        <f t="shared" si="4"/>
        <v>1.1622776601683793</v>
      </c>
      <c r="AA26" s="55">
        <v>0.75</v>
      </c>
      <c r="AB26" s="55">
        <f t="shared" si="0"/>
        <v>0.5</v>
      </c>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row>
    <row r="27" spans="1:178" ht="15" x14ac:dyDescent="0.35">
      <c r="B27" s="57" t="s">
        <v>54</v>
      </c>
      <c r="C27" s="54" t="str">
        <f>[1]!xln(C28)</f>
        <v>7000 / 30000</v>
      </c>
      <c r="D27" s="58"/>
      <c r="E27" s="3"/>
      <c r="F27" s="3"/>
      <c r="G27" s="60"/>
      <c r="H27" s="3"/>
      <c r="I27" s="3"/>
      <c r="V27" s="54">
        <f>Z27/(AD24-Y27)</f>
        <v>0.52603383605885634</v>
      </c>
      <c r="W27" s="54">
        <f t="shared" si="1"/>
        <v>0.73644737048239894</v>
      </c>
      <c r="X27" s="54">
        <f t="shared" si="2"/>
        <v>0.90502283184969179</v>
      </c>
      <c r="Y27" s="54">
        <f t="shared" si="3"/>
        <v>-1.0557280900008417</v>
      </c>
      <c r="Z27" s="54">
        <f t="shared" si="4"/>
        <v>1.2917960675006313</v>
      </c>
      <c r="AA27" s="55">
        <v>0.8</v>
      </c>
      <c r="AB27" s="55">
        <f t="shared" si="0"/>
        <v>0.44721359549995787</v>
      </c>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54"/>
      <c r="FE27" s="54"/>
      <c r="FF27" s="54"/>
      <c r="FG27" s="54"/>
      <c r="FH27" s="54"/>
      <c r="FI27" s="54"/>
      <c r="FJ27" s="54"/>
      <c r="FK27" s="54"/>
      <c r="FL27" s="54"/>
      <c r="FM27" s="54"/>
      <c r="FN27" s="54"/>
      <c r="FO27" s="54"/>
      <c r="FP27" s="54"/>
      <c r="FQ27" s="54"/>
      <c r="FR27" s="54"/>
      <c r="FS27" s="54"/>
    </row>
    <row r="28" spans="1:178" x14ac:dyDescent="0.3">
      <c r="A28" s="60"/>
      <c r="B28" s="59" t="s">
        <v>62</v>
      </c>
      <c r="C28" s="76">
        <f>C18/C22</f>
        <v>0.23333333333333334</v>
      </c>
      <c r="D28" s="58"/>
      <c r="E28" s="60"/>
      <c r="F28" s="3"/>
      <c r="G28" s="60"/>
      <c r="H28" s="3"/>
      <c r="I28" s="3"/>
      <c r="V28" s="54">
        <f>Z28/(AD24-Y28)</f>
        <v>0.54106721568086613</v>
      </c>
      <c r="W28" s="54">
        <f t="shared" si="1"/>
        <v>0.75749410195321276</v>
      </c>
      <c r="X28" s="54">
        <f t="shared" si="2"/>
        <v>0.93088723612398361</v>
      </c>
      <c r="Y28" s="54">
        <f t="shared" si="3"/>
        <v>-1.198305217584325</v>
      </c>
      <c r="Z28" s="54">
        <f t="shared" si="4"/>
        <v>1.4058577695674179</v>
      </c>
      <c r="AA28" s="55">
        <v>0.85</v>
      </c>
      <c r="AB28" s="55">
        <f t="shared" si="0"/>
        <v>0.3872983346207417</v>
      </c>
      <c r="AC28" s="54"/>
      <c r="AD28" s="54"/>
      <c r="AE28" s="59" t="s">
        <v>5</v>
      </c>
      <c r="AF28" s="60">
        <v>1</v>
      </c>
      <c r="AG28" s="60"/>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c r="CC28" s="54"/>
      <c r="CD28" s="54"/>
      <c r="CE28" s="54"/>
      <c r="CF28" s="54"/>
      <c r="CG28" s="54"/>
      <c r="CH28" s="54"/>
      <c r="CI28" s="54"/>
      <c r="CJ28" s="54"/>
      <c r="CK28" s="54"/>
      <c r="CL28" s="54"/>
      <c r="CM28" s="54"/>
      <c r="CN28" s="54"/>
      <c r="CO28" s="54"/>
      <c r="CP28" s="54"/>
      <c r="CQ28" s="54"/>
      <c r="CR28" s="54"/>
      <c r="CS28" s="54"/>
      <c r="CT28" s="54"/>
      <c r="CU28" s="54"/>
      <c r="CV28" s="54"/>
      <c r="CW28" s="54"/>
      <c r="CX28" s="54"/>
      <c r="CY28" s="54"/>
      <c r="CZ28" s="54"/>
      <c r="DA28" s="54"/>
      <c r="DB28" s="54"/>
      <c r="DC28" s="54"/>
      <c r="DD28" s="54"/>
      <c r="DE28" s="54"/>
      <c r="DF28" s="54"/>
      <c r="DG28" s="54"/>
      <c r="DH28" s="54"/>
      <c r="DI28" s="54"/>
      <c r="DJ28" s="54"/>
      <c r="DK28" s="54"/>
      <c r="DL28" s="54"/>
      <c r="DM28" s="54"/>
      <c r="DN28" s="54"/>
      <c r="DO28" s="54"/>
      <c r="DP28" s="54"/>
      <c r="DQ28" s="54"/>
      <c r="DR28" s="54"/>
      <c r="DS28" s="54"/>
      <c r="DT28" s="54"/>
      <c r="DU28" s="54"/>
      <c r="DV28" s="54"/>
      <c r="DW28" s="54"/>
      <c r="DX28" s="54"/>
      <c r="DY28" s="54"/>
      <c r="DZ28" s="54"/>
      <c r="EA28" s="54"/>
      <c r="EB28" s="54"/>
      <c r="EC28" s="54"/>
      <c r="ED28" s="54"/>
      <c r="EE28" s="54"/>
      <c r="EF28" s="54"/>
      <c r="EG28" s="54"/>
      <c r="EH28" s="54"/>
      <c r="EI28" s="54"/>
      <c r="EJ28" s="54"/>
      <c r="EK28" s="54"/>
      <c r="EL28" s="54"/>
      <c r="EM28" s="54"/>
      <c r="EN28" s="54"/>
      <c r="EO28" s="54"/>
      <c r="EP28" s="54"/>
      <c r="EQ28" s="54"/>
      <c r="ER28" s="54"/>
      <c r="ES28" s="54"/>
      <c r="ET28" s="54"/>
      <c r="EU28" s="54"/>
      <c r="EV28" s="54"/>
      <c r="EW28" s="54"/>
      <c r="EX28" s="54"/>
      <c r="EY28" s="54"/>
      <c r="EZ28" s="54"/>
      <c r="FA28" s="54"/>
      <c r="FB28" s="54"/>
      <c r="FC28" s="54"/>
      <c r="FD28" s="54"/>
      <c r="FE28" s="54"/>
      <c r="FF28" s="54"/>
      <c r="FG28" s="54"/>
      <c r="FH28" s="54"/>
      <c r="FI28" s="54"/>
      <c r="FJ28" s="54"/>
      <c r="FK28" s="54"/>
      <c r="FL28" s="54"/>
      <c r="FM28" s="54"/>
      <c r="FN28" s="54"/>
      <c r="FO28" s="54"/>
      <c r="FP28" s="54"/>
      <c r="FQ28" s="54"/>
      <c r="FR28" s="54"/>
      <c r="FS28" s="54"/>
    </row>
    <row r="29" spans="1:178" x14ac:dyDescent="0.3">
      <c r="A29" s="60"/>
      <c r="E29" s="60"/>
      <c r="F29" s="3"/>
      <c r="G29" s="60"/>
      <c r="H29" s="60"/>
      <c r="I29" s="60"/>
      <c r="V29" s="54">
        <f>Z29/(AD24-Y29)</f>
        <v>0.56549640959019787</v>
      </c>
      <c r="W29" s="54">
        <f t="shared" si="1"/>
        <v>0.79169497342627737</v>
      </c>
      <c r="X29" s="54">
        <f t="shared" si="2"/>
        <v>0.97291681052792933</v>
      </c>
      <c r="Y29" s="54">
        <f t="shared" si="3"/>
        <v>-1.421411372078075</v>
      </c>
      <c r="Z29" s="54">
        <f t="shared" si="4"/>
        <v>1.5954980008871056</v>
      </c>
      <c r="AA29" s="55">
        <v>0.9</v>
      </c>
      <c r="AB29" s="55">
        <f t="shared" si="0"/>
        <v>0.31622776601683789</v>
      </c>
      <c r="AC29" s="54"/>
      <c r="AD29" s="54"/>
      <c r="AE29" s="59" t="s">
        <v>6</v>
      </c>
      <c r="AF29" s="60">
        <v>2</v>
      </c>
      <c r="AG29" s="60"/>
      <c r="AH29" s="54"/>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c r="BY29" s="54"/>
      <c r="BZ29" s="54"/>
      <c r="CA29" s="54"/>
      <c r="CB29" s="54"/>
      <c r="CC29" s="54"/>
      <c r="CD29" s="54"/>
      <c r="CE29" s="54"/>
      <c r="CF29" s="54"/>
      <c r="CG29" s="54"/>
      <c r="CH29" s="54"/>
      <c r="CI29" s="54"/>
      <c r="CJ29" s="54"/>
      <c r="CK29" s="54"/>
      <c r="CL29" s="54"/>
      <c r="CM29" s="54"/>
      <c r="CN29" s="54"/>
      <c r="CO29" s="54"/>
      <c r="CP29" s="54"/>
      <c r="CQ29" s="54"/>
      <c r="CR29" s="54"/>
      <c r="CS29" s="54"/>
      <c r="CT29" s="54"/>
      <c r="CU29" s="54"/>
      <c r="CV29" s="54"/>
      <c r="CW29" s="54"/>
      <c r="CX29" s="54"/>
      <c r="CY29" s="54"/>
      <c r="CZ29" s="54"/>
      <c r="DA29" s="54"/>
      <c r="DB29" s="54"/>
      <c r="DC29" s="54"/>
      <c r="DD29" s="54"/>
      <c r="DE29" s="54"/>
      <c r="DF29" s="54"/>
      <c r="DG29" s="54"/>
      <c r="DH29" s="54"/>
      <c r="DI29" s="54"/>
      <c r="DJ29" s="54"/>
      <c r="DK29" s="54"/>
      <c r="DL29" s="54"/>
      <c r="DM29" s="54"/>
      <c r="DN29" s="54"/>
      <c r="DO29" s="54"/>
      <c r="DP29" s="54"/>
      <c r="DQ29" s="54"/>
      <c r="DR29" s="54"/>
      <c r="DS29" s="54"/>
      <c r="DT29" s="54"/>
      <c r="DU29" s="54"/>
      <c r="DV29" s="54"/>
      <c r="DW29" s="54"/>
      <c r="DX29" s="54"/>
      <c r="DY29" s="54"/>
      <c r="DZ29" s="54"/>
      <c r="EA29" s="54"/>
      <c r="EB29" s="54"/>
      <c r="EC29" s="54"/>
      <c r="ED29" s="54"/>
      <c r="EE29" s="54"/>
      <c r="EF29" s="54"/>
      <c r="EG29" s="54"/>
      <c r="EH29" s="54"/>
      <c r="EI29" s="54"/>
      <c r="EJ29" s="54"/>
      <c r="EK29" s="54"/>
      <c r="EL29" s="54"/>
      <c r="EM29" s="54"/>
      <c r="EN29" s="54"/>
      <c r="EO29" s="54"/>
      <c r="EP29" s="54"/>
      <c r="EQ29" s="54"/>
      <c r="ER29" s="54"/>
      <c r="ES29" s="54"/>
      <c r="ET29" s="54"/>
      <c r="EU29" s="54"/>
      <c r="EV29" s="54"/>
      <c r="EW29" s="54"/>
      <c r="EX29" s="54"/>
      <c r="EY29" s="54"/>
      <c r="EZ29" s="54"/>
      <c r="FA29" s="54"/>
      <c r="FB29" s="54"/>
      <c r="FC29" s="54"/>
      <c r="FD29" s="54"/>
      <c r="FE29" s="54"/>
      <c r="FF29" s="54"/>
      <c r="FG29" s="54"/>
      <c r="FH29" s="54"/>
      <c r="FI29" s="54"/>
      <c r="FJ29" s="54"/>
      <c r="FK29" s="54"/>
      <c r="FL29" s="54"/>
      <c r="FM29" s="54"/>
      <c r="FN29" s="54"/>
      <c r="FO29" s="54"/>
      <c r="FP29" s="54"/>
      <c r="FQ29" s="54"/>
      <c r="FR29" s="54"/>
      <c r="FS29" s="54"/>
    </row>
    <row r="30" spans="1:178" x14ac:dyDescent="0.3">
      <c r="A30" s="60"/>
      <c r="B30" s="60"/>
      <c r="C30" s="60"/>
      <c r="D30" s="60"/>
      <c r="E30" s="60"/>
      <c r="V30" s="54">
        <f>Z30/(AD24-Y30)</f>
        <v>0.6098245558240547</v>
      </c>
      <c r="W30" s="54">
        <f t="shared" si="1"/>
        <v>0.8537543781536765</v>
      </c>
      <c r="X30" s="54">
        <f t="shared" si="2"/>
        <v>1.0491818370056625</v>
      </c>
      <c r="Y30" s="54">
        <f t="shared" si="3"/>
        <v>-1.8524193653371788</v>
      </c>
      <c r="Z30" s="54">
        <f t="shared" si="4"/>
        <v>1.9834051948202989</v>
      </c>
      <c r="AA30" s="55">
        <v>0.95</v>
      </c>
      <c r="AB30" s="55">
        <f t="shared" si="0"/>
        <v>0.22360679774997907</v>
      </c>
      <c r="AC30" s="54"/>
      <c r="AD30" s="54"/>
      <c r="AE30" s="54"/>
      <c r="AF30" s="54"/>
      <c r="AG30" s="54"/>
      <c r="AH30" s="54"/>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c r="BI30" s="54"/>
      <c r="BJ30" s="54"/>
      <c r="BK30" s="54"/>
      <c r="BL30" s="54"/>
      <c r="BM30" s="54"/>
      <c r="BN30" s="54"/>
      <c r="BO30" s="54"/>
      <c r="BP30" s="54"/>
      <c r="BQ30" s="54"/>
      <c r="BR30" s="54"/>
      <c r="BS30" s="54"/>
      <c r="BT30" s="54"/>
      <c r="BU30" s="54"/>
      <c r="BV30" s="54"/>
      <c r="BW30" s="54"/>
      <c r="BX30" s="54"/>
      <c r="BY30" s="54"/>
      <c r="BZ30" s="54"/>
      <c r="CA30" s="54"/>
      <c r="CB30" s="54"/>
      <c r="CC30" s="54"/>
      <c r="CD30" s="54"/>
      <c r="CE30" s="54"/>
      <c r="CF30" s="54"/>
      <c r="CG30" s="54"/>
      <c r="CH30" s="54"/>
      <c r="CI30" s="54"/>
      <c r="CJ30" s="54"/>
      <c r="CK30" s="54"/>
      <c r="CL30" s="54"/>
      <c r="CM30" s="54"/>
      <c r="CN30" s="54"/>
      <c r="CO30" s="54"/>
      <c r="CP30" s="54"/>
      <c r="CQ30" s="54"/>
      <c r="CR30" s="54"/>
      <c r="CS30" s="54"/>
      <c r="CT30" s="54"/>
      <c r="CU30" s="54"/>
      <c r="CV30" s="54"/>
      <c r="CW30" s="54"/>
      <c r="CX30" s="54"/>
      <c r="CY30" s="54"/>
      <c r="CZ30" s="54"/>
      <c r="DA30" s="54"/>
      <c r="DB30" s="54"/>
      <c r="DC30" s="54"/>
      <c r="DD30" s="54"/>
      <c r="DE30" s="54"/>
      <c r="DF30" s="54"/>
      <c r="DG30" s="54"/>
      <c r="DH30" s="54"/>
      <c r="DI30" s="54"/>
      <c r="DJ30" s="54"/>
      <c r="DK30" s="54"/>
      <c r="DL30" s="54"/>
      <c r="DM30" s="54"/>
      <c r="DN30" s="54"/>
      <c r="DO30" s="54"/>
      <c r="DP30" s="54"/>
      <c r="DQ30" s="54"/>
      <c r="DR30" s="54"/>
      <c r="DS30" s="54"/>
      <c r="DT30" s="54"/>
      <c r="DU30" s="54"/>
      <c r="DV30" s="54"/>
      <c r="DW30" s="54"/>
      <c r="DX30" s="54"/>
      <c r="DY30" s="54"/>
      <c r="DZ30" s="54"/>
      <c r="EA30" s="54"/>
      <c r="EB30" s="54"/>
      <c r="EC30" s="54"/>
      <c r="ED30" s="54"/>
      <c r="EE30" s="54"/>
      <c r="EF30" s="54"/>
      <c r="EG30" s="54"/>
      <c r="EH30" s="54"/>
      <c r="EI30" s="54"/>
      <c r="EJ30" s="54"/>
      <c r="EK30" s="54"/>
      <c r="EL30" s="54"/>
      <c r="EM30" s="54"/>
      <c r="EN30" s="54"/>
      <c r="EO30" s="54"/>
      <c r="EP30" s="54"/>
      <c r="EQ30" s="54"/>
      <c r="ER30" s="54"/>
      <c r="ES30" s="54"/>
      <c r="ET30" s="54"/>
      <c r="EU30" s="54"/>
      <c r="EV30" s="54"/>
      <c r="EW30" s="54"/>
      <c r="EX30" s="54"/>
      <c r="EY30" s="54"/>
      <c r="EZ30" s="54"/>
      <c r="FA30" s="54"/>
      <c r="FB30" s="54"/>
      <c r="FC30" s="54"/>
      <c r="FD30" s="54"/>
      <c r="FE30" s="54"/>
      <c r="FF30" s="54"/>
      <c r="FG30" s="54"/>
      <c r="FH30" s="54"/>
      <c r="FI30" s="54"/>
      <c r="FJ30" s="54"/>
      <c r="FK30" s="54"/>
      <c r="FL30" s="54"/>
      <c r="FM30" s="54"/>
      <c r="FN30" s="54"/>
      <c r="FO30" s="54"/>
      <c r="FP30" s="54"/>
      <c r="FQ30" s="54"/>
      <c r="FR30" s="54"/>
      <c r="FS30" s="54"/>
    </row>
    <row r="31" spans="1:178" x14ac:dyDescent="0.3">
      <c r="A31" s="3"/>
      <c r="B31" s="3"/>
      <c r="C31" s="3"/>
      <c r="D31" s="3"/>
      <c r="E31" s="3"/>
      <c r="F31" s="69"/>
      <c r="G31" s="60"/>
      <c r="V31" s="54">
        <f>Z31/(AD24-Y31)</f>
        <v>0.66776301726975773</v>
      </c>
      <c r="W31" s="54">
        <f t="shared" si="1"/>
        <v>0.93486822417766113</v>
      </c>
      <c r="X31" s="54">
        <f t="shared" si="2"/>
        <v>1.148862935171252</v>
      </c>
      <c r="Y31" s="54">
        <f t="shared" si="3"/>
        <v>-2.5200858496545608</v>
      </c>
      <c r="Z31" s="54">
        <f t="shared" si="4"/>
        <v>2.6176883549218117</v>
      </c>
      <c r="AA31" s="55">
        <v>0.97</v>
      </c>
      <c r="AB31" s="55">
        <f t="shared" si="0"/>
        <v>0.17320508075688781</v>
      </c>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54"/>
      <c r="BS31" s="54"/>
      <c r="BT31" s="54"/>
      <c r="BU31" s="54"/>
      <c r="BV31" s="54"/>
      <c r="BW31" s="54"/>
      <c r="BX31" s="54"/>
      <c r="BY31" s="54"/>
      <c r="BZ31" s="54"/>
      <c r="CA31" s="54"/>
      <c r="CB31" s="54"/>
      <c r="CC31" s="54"/>
      <c r="CD31" s="54"/>
      <c r="CE31" s="54"/>
      <c r="CF31" s="54"/>
      <c r="CG31" s="54"/>
      <c r="CH31" s="54"/>
      <c r="CI31" s="54"/>
      <c r="CJ31" s="54"/>
      <c r="CK31" s="54"/>
      <c r="CL31" s="54"/>
      <c r="CM31" s="54"/>
      <c r="CN31" s="54"/>
      <c r="CO31" s="54"/>
      <c r="CP31" s="54"/>
      <c r="CQ31" s="54"/>
      <c r="CR31" s="54"/>
      <c r="CS31" s="54"/>
      <c r="CT31" s="54"/>
      <c r="CU31" s="54"/>
      <c r="CV31" s="54"/>
      <c r="CW31" s="54"/>
      <c r="CX31" s="54"/>
      <c r="CY31" s="54"/>
      <c r="CZ31" s="54"/>
      <c r="DA31" s="54"/>
      <c r="DB31" s="54"/>
      <c r="DC31" s="54"/>
      <c r="DD31" s="54"/>
      <c r="DE31" s="54"/>
      <c r="DF31" s="54"/>
      <c r="DG31" s="54"/>
      <c r="DH31" s="54"/>
      <c r="DI31" s="54"/>
      <c r="DJ31" s="54"/>
      <c r="DK31" s="54"/>
      <c r="DL31" s="54"/>
      <c r="DM31" s="54"/>
      <c r="DN31" s="54"/>
      <c r="DO31" s="54"/>
      <c r="DP31" s="54"/>
      <c r="DQ31" s="54"/>
      <c r="DR31" s="54"/>
      <c r="DS31" s="54"/>
      <c r="DT31" s="54"/>
      <c r="DU31" s="54"/>
      <c r="DV31" s="54"/>
      <c r="DW31" s="54"/>
      <c r="DX31" s="54"/>
      <c r="DY31" s="54"/>
      <c r="DZ31" s="54"/>
      <c r="EA31" s="54"/>
      <c r="EB31" s="54"/>
      <c r="EC31" s="54"/>
      <c r="ED31" s="54"/>
      <c r="EE31" s="54"/>
      <c r="EF31" s="54"/>
      <c r="EG31" s="54"/>
      <c r="EH31" s="54"/>
      <c r="EI31" s="54"/>
      <c r="EJ31" s="54"/>
      <c r="EK31" s="54"/>
      <c r="EL31" s="54"/>
      <c r="EM31" s="54"/>
      <c r="EN31" s="54"/>
      <c r="EO31" s="54"/>
      <c r="EP31" s="54"/>
      <c r="EQ31" s="54"/>
      <c r="ER31" s="54"/>
      <c r="ES31" s="54"/>
      <c r="ET31" s="54"/>
      <c r="EU31" s="54"/>
      <c r="EV31" s="54"/>
      <c r="EW31" s="54"/>
      <c r="EX31" s="54"/>
      <c r="EY31" s="54"/>
      <c r="EZ31" s="54"/>
      <c r="FA31" s="54"/>
      <c r="FB31" s="54"/>
      <c r="FC31" s="54"/>
      <c r="FD31" s="54"/>
      <c r="FE31" s="54"/>
      <c r="FF31" s="54"/>
      <c r="FG31" s="54"/>
      <c r="FH31" s="54"/>
      <c r="FI31" s="54"/>
      <c r="FJ31" s="54"/>
      <c r="FK31" s="54"/>
      <c r="FL31" s="54"/>
      <c r="FM31" s="54"/>
      <c r="FN31" s="54"/>
      <c r="FO31" s="54"/>
      <c r="FP31" s="54"/>
      <c r="FQ31" s="54"/>
      <c r="FR31" s="54"/>
      <c r="FS31" s="54"/>
    </row>
    <row r="32" spans="1:178" x14ac:dyDescent="0.3">
      <c r="A32" s="60"/>
      <c r="B32" s="60"/>
      <c r="C32" s="60"/>
      <c r="D32" s="60"/>
      <c r="E32" s="60"/>
      <c r="F32" s="60"/>
      <c r="G32" s="60"/>
      <c r="H32" s="60"/>
      <c r="I32" s="60"/>
      <c r="V32" s="54">
        <f>Z32/(AD24-Y32)</f>
        <v>0.7112191926988235</v>
      </c>
      <c r="W32" s="54">
        <f t="shared" si="1"/>
        <v>0.9957068697783531</v>
      </c>
      <c r="X32" s="54">
        <f t="shared" si="2"/>
        <v>1.2236277663517499</v>
      </c>
      <c r="Y32" s="54">
        <f t="shared" si="3"/>
        <v>-3.1783724519578227</v>
      </c>
      <c r="Z32" s="54">
        <f t="shared" si="4"/>
        <v>3.2562263591559759</v>
      </c>
      <c r="AA32" s="55">
        <v>0.98</v>
      </c>
      <c r="AB32" s="55">
        <f t="shared" si="0"/>
        <v>0.14142135623730956</v>
      </c>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c r="BE32" s="54"/>
      <c r="BF32" s="54"/>
      <c r="BG32" s="54"/>
      <c r="BH32" s="54"/>
      <c r="BI32" s="54"/>
      <c r="BJ32" s="54"/>
      <c r="BK32" s="54"/>
      <c r="BL32" s="54"/>
      <c r="BM32" s="54"/>
      <c r="BN32" s="54"/>
      <c r="BO32" s="54"/>
      <c r="BP32" s="54"/>
      <c r="BQ32" s="54"/>
      <c r="BR32" s="54"/>
      <c r="BS32" s="54"/>
      <c r="BT32" s="54"/>
      <c r="BU32" s="54"/>
      <c r="BV32" s="54"/>
      <c r="BW32" s="54"/>
      <c r="BX32" s="54"/>
      <c r="BY32" s="54"/>
      <c r="BZ32" s="54"/>
      <c r="CA32" s="54"/>
      <c r="CB32" s="54"/>
      <c r="CC32" s="54"/>
      <c r="CD32" s="54"/>
      <c r="CE32" s="54"/>
      <c r="CF32" s="54"/>
      <c r="CG32" s="54"/>
      <c r="CH32" s="54"/>
      <c r="CI32" s="54"/>
      <c r="CJ32" s="54"/>
      <c r="CK32" s="54"/>
      <c r="CL32" s="54"/>
      <c r="CM32" s="54"/>
      <c r="CN32" s="54"/>
      <c r="CO32" s="54"/>
      <c r="CP32" s="54"/>
      <c r="CQ32" s="54"/>
      <c r="CR32" s="54"/>
      <c r="CS32" s="54"/>
      <c r="CT32" s="54"/>
      <c r="CU32" s="54"/>
      <c r="CV32" s="54"/>
      <c r="CW32" s="54"/>
      <c r="CX32" s="54"/>
      <c r="CY32" s="54"/>
      <c r="CZ32" s="54"/>
      <c r="DA32" s="54"/>
      <c r="DB32" s="54"/>
      <c r="DC32" s="54"/>
      <c r="DD32" s="54"/>
      <c r="DE32" s="54"/>
      <c r="DF32" s="54"/>
      <c r="DG32" s="54"/>
      <c r="DH32" s="54"/>
      <c r="DI32" s="54"/>
      <c r="DJ32" s="54"/>
      <c r="DK32" s="54"/>
      <c r="DL32" s="54"/>
      <c r="DM32" s="54"/>
      <c r="DN32" s="54"/>
      <c r="DO32" s="54"/>
      <c r="DP32" s="54"/>
      <c r="DQ32" s="54"/>
      <c r="DR32" s="54"/>
      <c r="DS32" s="54"/>
      <c r="DT32" s="54"/>
      <c r="DU32" s="54"/>
      <c r="DV32" s="54"/>
      <c r="DW32" s="54"/>
      <c r="DX32" s="54"/>
      <c r="DY32" s="54"/>
      <c r="DZ32" s="54"/>
      <c r="EA32" s="54"/>
      <c r="EB32" s="54"/>
      <c r="EC32" s="54"/>
      <c r="ED32" s="54"/>
      <c r="EE32" s="54"/>
      <c r="EF32" s="54"/>
      <c r="EG32" s="54"/>
      <c r="EH32" s="54"/>
      <c r="EI32" s="54"/>
      <c r="EJ32" s="54"/>
      <c r="EK32" s="54"/>
      <c r="EL32" s="54"/>
      <c r="EM32" s="54"/>
      <c r="EN32" s="54"/>
      <c r="EO32" s="54"/>
      <c r="EP32" s="54"/>
      <c r="EQ32" s="54"/>
      <c r="ER32" s="54"/>
      <c r="ES32" s="54"/>
      <c r="ET32" s="54"/>
      <c r="EU32" s="54"/>
      <c r="EV32" s="54"/>
      <c r="EW32" s="54"/>
      <c r="EX32" s="54"/>
      <c r="EY32" s="54"/>
      <c r="EZ32" s="54"/>
      <c r="FA32" s="54"/>
      <c r="FB32" s="54"/>
      <c r="FC32" s="54"/>
      <c r="FD32" s="54"/>
      <c r="FE32" s="54"/>
      <c r="FF32" s="54"/>
      <c r="FG32" s="54"/>
      <c r="FH32" s="54"/>
      <c r="FI32" s="54"/>
      <c r="FJ32" s="54"/>
      <c r="FK32" s="54"/>
      <c r="FL32" s="54"/>
      <c r="FM32" s="54"/>
      <c r="FN32" s="54"/>
      <c r="FO32" s="54"/>
      <c r="FP32" s="54"/>
      <c r="FQ32" s="54"/>
      <c r="FR32" s="54"/>
      <c r="FS32" s="54"/>
    </row>
    <row r="33" spans="1:175" x14ac:dyDescent="0.3">
      <c r="A33" s="60"/>
      <c r="B33" s="60"/>
      <c r="C33" s="70"/>
      <c r="D33" s="70"/>
      <c r="E33" s="69"/>
      <c r="F33" s="69"/>
      <c r="G33" s="60"/>
      <c r="H33" s="60"/>
      <c r="I33" s="60"/>
      <c r="V33" s="54">
        <f>Z33/(AD24-Y33)</f>
        <v>0.75795948578135486</v>
      </c>
      <c r="W33" s="54">
        <f t="shared" si="1"/>
        <v>1.0611432800938969</v>
      </c>
      <c r="X33" s="54">
        <f t="shared" si="2"/>
        <v>1.304042807186317</v>
      </c>
      <c r="Y33" s="54">
        <f t="shared" si="3"/>
        <v>-4.1421356237309475</v>
      </c>
      <c r="Z33" s="54">
        <f t="shared" si="4"/>
        <v>4.2007142674936375</v>
      </c>
      <c r="AA33" s="55">
        <v>0.99</v>
      </c>
      <c r="AB33" s="55">
        <f t="shared" si="0"/>
        <v>0.10000000000000005</v>
      </c>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54"/>
      <c r="BG33" s="54"/>
      <c r="BH33" s="54"/>
      <c r="BI33" s="54"/>
      <c r="BJ33" s="54"/>
      <c r="BK33" s="54"/>
      <c r="BL33" s="54"/>
      <c r="BM33" s="54"/>
      <c r="BN33" s="54"/>
      <c r="BO33" s="54"/>
      <c r="BP33" s="54"/>
      <c r="BQ33" s="54"/>
      <c r="BR33" s="54"/>
      <c r="BS33" s="54"/>
      <c r="BT33" s="54"/>
      <c r="BU33" s="54"/>
      <c r="BV33" s="54"/>
      <c r="BW33" s="54"/>
      <c r="BX33" s="54"/>
      <c r="BY33" s="54"/>
      <c r="BZ33" s="54"/>
      <c r="CA33" s="54"/>
      <c r="CB33" s="54"/>
      <c r="CC33" s="54"/>
      <c r="CD33" s="54"/>
      <c r="CE33" s="54"/>
      <c r="CF33" s="54"/>
      <c r="CG33" s="54"/>
      <c r="CH33" s="54"/>
      <c r="CI33" s="54"/>
      <c r="CJ33" s="54"/>
      <c r="CK33" s="54"/>
      <c r="CL33" s="54"/>
      <c r="CM33" s="54"/>
      <c r="CN33" s="54"/>
      <c r="CO33" s="54"/>
      <c r="CP33" s="54"/>
      <c r="CQ33" s="54"/>
      <c r="CR33" s="54"/>
      <c r="CS33" s="54"/>
      <c r="CT33" s="54"/>
      <c r="CU33" s="54"/>
      <c r="CV33" s="54"/>
      <c r="CW33" s="54"/>
      <c r="CX33" s="54"/>
      <c r="CY33" s="54"/>
      <c r="CZ33" s="54"/>
      <c r="DA33" s="54"/>
      <c r="DB33" s="54"/>
      <c r="DC33" s="54"/>
      <c r="DD33" s="54"/>
      <c r="DE33" s="54"/>
      <c r="DF33" s="54"/>
      <c r="DG33" s="54"/>
      <c r="DH33" s="54"/>
      <c r="DI33" s="54"/>
      <c r="DJ33" s="54"/>
      <c r="DK33" s="54"/>
      <c r="DL33" s="54"/>
      <c r="DM33" s="54"/>
      <c r="DN33" s="54"/>
      <c r="DO33" s="54"/>
      <c r="DP33" s="54"/>
      <c r="DQ33" s="54"/>
      <c r="DR33" s="54"/>
      <c r="DS33" s="54"/>
      <c r="DT33" s="54"/>
      <c r="DU33" s="54"/>
      <c r="DV33" s="54"/>
      <c r="DW33" s="54"/>
      <c r="DX33" s="54"/>
      <c r="DY33" s="54"/>
      <c r="DZ33" s="54"/>
      <c r="EA33" s="54"/>
      <c r="EB33" s="54"/>
      <c r="EC33" s="54"/>
      <c r="ED33" s="54"/>
      <c r="EE33" s="54"/>
      <c r="EF33" s="54"/>
      <c r="EG33" s="54"/>
      <c r="EH33" s="54"/>
      <c r="EI33" s="54"/>
      <c r="EJ33" s="54"/>
      <c r="EK33" s="54"/>
      <c r="EL33" s="54"/>
      <c r="EM33" s="54"/>
      <c r="EN33" s="54"/>
      <c r="EO33" s="54"/>
      <c r="EP33" s="54"/>
      <c r="EQ33" s="54"/>
      <c r="ER33" s="54"/>
      <c r="ES33" s="54"/>
      <c r="ET33" s="54"/>
      <c r="EU33" s="54"/>
      <c r="EV33" s="54"/>
      <c r="EW33" s="54"/>
      <c r="EX33" s="54"/>
      <c r="EY33" s="54"/>
      <c r="EZ33" s="54"/>
      <c r="FA33" s="54"/>
      <c r="FB33" s="54"/>
      <c r="FC33" s="54"/>
      <c r="FD33" s="54"/>
      <c r="FE33" s="54"/>
      <c r="FF33" s="54"/>
      <c r="FG33" s="54"/>
      <c r="FH33" s="54"/>
      <c r="FI33" s="54"/>
      <c r="FJ33" s="54"/>
      <c r="FK33" s="54"/>
      <c r="FL33" s="54"/>
      <c r="FM33" s="54"/>
      <c r="FN33" s="54"/>
      <c r="FO33" s="54"/>
      <c r="FP33" s="54"/>
      <c r="FQ33" s="54"/>
      <c r="FR33" s="54"/>
      <c r="FS33" s="54"/>
    </row>
    <row r="34" spans="1:175" x14ac:dyDescent="0.3">
      <c r="A34" s="60"/>
      <c r="B34" s="60"/>
      <c r="C34" s="70"/>
      <c r="D34" s="60"/>
      <c r="E34" s="69"/>
      <c r="F34" s="60"/>
      <c r="G34" s="60"/>
      <c r="H34" s="60"/>
      <c r="I34" s="60"/>
      <c r="J34" s="67" t="str">
        <f>"MS=  "&amp;[1]!xln(K34)&amp;" ="</f>
        <v>MS=  (0.503² + 0.704²)⁰·⁵ / ((0.167² + 0.233²)⁰·⁵) - 1 =</v>
      </c>
      <c r="K34" s="68">
        <f>(AE19^2+AF19^2)^0.5/((AD22^2+AE22^2)^0.5)-1</f>
        <v>2.0177043748984715</v>
      </c>
      <c r="V34" s="54">
        <f>Z34/(AD24-Y34)</f>
        <v>0.8771929824561403</v>
      </c>
      <c r="W34" s="54">
        <f t="shared" si="1"/>
        <v>1.2280701754385959</v>
      </c>
      <c r="X34" s="54">
        <f t="shared" si="2"/>
        <v>1.5091798714109865</v>
      </c>
      <c r="Y34" s="54">
        <f t="shared" si="3"/>
        <v>-9.9999999999999964</v>
      </c>
      <c r="Z34" s="54">
        <f t="shared" si="4"/>
        <v>9.9999999999999964</v>
      </c>
      <c r="AA34" s="55">
        <v>1</v>
      </c>
      <c r="AB34" s="55">
        <f t="shared" si="0"/>
        <v>0</v>
      </c>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54"/>
      <c r="BS34" s="54"/>
      <c r="BT34" s="54"/>
      <c r="BU34" s="54"/>
      <c r="BV34" s="54"/>
      <c r="BW34" s="54"/>
      <c r="BX34" s="54"/>
      <c r="BY34" s="54"/>
      <c r="BZ34" s="54"/>
      <c r="CA34" s="54"/>
      <c r="CB34" s="54"/>
      <c r="CC34" s="54"/>
      <c r="CD34" s="54"/>
      <c r="CE34" s="54"/>
      <c r="CF34" s="54"/>
      <c r="CG34" s="54"/>
      <c r="CH34" s="54"/>
      <c r="CI34" s="54"/>
      <c r="CJ34" s="54"/>
      <c r="CK34" s="54"/>
      <c r="CL34" s="54"/>
      <c r="CM34" s="54"/>
      <c r="CN34" s="54"/>
      <c r="CO34" s="54"/>
      <c r="CP34" s="54"/>
      <c r="CQ34" s="54"/>
      <c r="CR34" s="54"/>
      <c r="CS34" s="54"/>
      <c r="CT34" s="54"/>
      <c r="CU34" s="54"/>
      <c r="CV34" s="54"/>
      <c r="CW34" s="54"/>
      <c r="CX34" s="54"/>
      <c r="CY34" s="54"/>
      <c r="CZ34" s="54"/>
      <c r="DA34" s="54"/>
      <c r="DB34" s="54"/>
      <c r="DC34" s="54"/>
      <c r="DD34" s="54"/>
      <c r="DE34" s="54"/>
      <c r="DF34" s="54"/>
      <c r="DG34" s="54"/>
      <c r="DH34" s="54"/>
      <c r="DI34" s="54"/>
      <c r="DJ34" s="54"/>
      <c r="DK34" s="54"/>
      <c r="DL34" s="54"/>
      <c r="DM34" s="54"/>
      <c r="DN34" s="54"/>
      <c r="DO34" s="54"/>
      <c r="DP34" s="54"/>
      <c r="DQ34" s="54"/>
      <c r="DR34" s="54"/>
      <c r="DS34" s="54"/>
      <c r="DT34" s="54"/>
      <c r="DU34" s="54"/>
      <c r="DV34" s="54"/>
      <c r="DW34" s="54"/>
      <c r="DX34" s="54"/>
      <c r="DY34" s="54"/>
      <c r="DZ34" s="54"/>
      <c r="EA34" s="54"/>
      <c r="EB34" s="54"/>
      <c r="EC34" s="54"/>
      <c r="ED34" s="54"/>
      <c r="EE34" s="54"/>
      <c r="EF34" s="54"/>
      <c r="EG34" s="54"/>
      <c r="EH34" s="54"/>
      <c r="EI34" s="54"/>
      <c r="EJ34" s="54"/>
      <c r="EK34" s="54"/>
      <c r="EL34" s="54"/>
      <c r="EM34" s="54"/>
      <c r="EN34" s="54"/>
      <c r="EO34" s="54"/>
      <c r="EP34" s="54"/>
      <c r="EQ34" s="54"/>
      <c r="ER34" s="54"/>
      <c r="ES34" s="54"/>
      <c r="ET34" s="54"/>
      <c r="EU34" s="54"/>
      <c r="EV34" s="54"/>
      <c r="EW34" s="54"/>
      <c r="EX34" s="54"/>
      <c r="EY34" s="54"/>
      <c r="EZ34" s="54"/>
      <c r="FA34" s="54"/>
      <c r="FB34" s="54"/>
      <c r="FC34" s="54"/>
      <c r="FD34" s="54"/>
      <c r="FE34" s="54"/>
      <c r="FF34" s="54"/>
      <c r="FG34" s="54"/>
      <c r="FH34" s="54"/>
      <c r="FI34" s="54"/>
      <c r="FJ34" s="54"/>
      <c r="FK34" s="54"/>
      <c r="FL34" s="54"/>
      <c r="FM34" s="54"/>
      <c r="FN34" s="54"/>
      <c r="FO34" s="54"/>
      <c r="FP34" s="54"/>
      <c r="FQ34" s="54"/>
      <c r="FR34" s="54"/>
      <c r="FS34" s="54"/>
    </row>
    <row r="35" spans="1:175" x14ac:dyDescent="0.3">
      <c r="A35" s="60"/>
      <c r="B35" s="60"/>
      <c r="C35" s="60"/>
      <c r="D35" s="60"/>
      <c r="E35" s="60"/>
      <c r="F35" s="60"/>
      <c r="G35" s="60"/>
      <c r="H35" s="60"/>
      <c r="I35" s="60"/>
      <c r="J35" s="60"/>
      <c r="K35" s="60"/>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c r="BY35" s="54"/>
      <c r="BZ35" s="54"/>
      <c r="CA35" s="54"/>
      <c r="CB35" s="54"/>
      <c r="CC35" s="54"/>
      <c r="CD35" s="54"/>
      <c r="CE35" s="54"/>
      <c r="CF35" s="54"/>
      <c r="CG35" s="54"/>
      <c r="CH35" s="54"/>
      <c r="CI35" s="54"/>
      <c r="CJ35" s="54"/>
      <c r="CK35" s="54"/>
      <c r="CL35" s="54"/>
      <c r="CM35" s="54"/>
      <c r="CN35" s="54"/>
      <c r="CO35" s="54"/>
      <c r="CP35" s="54"/>
      <c r="CQ35" s="54"/>
      <c r="CR35" s="54"/>
      <c r="CS35" s="54"/>
      <c r="CT35" s="54"/>
      <c r="CU35" s="54"/>
      <c r="CV35" s="54"/>
      <c r="CW35" s="54"/>
      <c r="CX35" s="54"/>
      <c r="CY35" s="54"/>
      <c r="CZ35" s="54"/>
      <c r="DA35" s="54"/>
      <c r="DB35" s="54"/>
      <c r="DC35" s="54"/>
      <c r="DD35" s="54"/>
      <c r="DE35" s="54"/>
      <c r="DF35" s="54"/>
      <c r="DG35" s="54"/>
      <c r="DH35" s="54"/>
      <c r="DI35" s="54"/>
      <c r="DJ35" s="54"/>
      <c r="DK35" s="54"/>
      <c r="DL35" s="54"/>
      <c r="DM35" s="54"/>
      <c r="DN35" s="54"/>
      <c r="DO35" s="54"/>
      <c r="DP35" s="54"/>
      <c r="DQ35" s="54"/>
      <c r="DR35" s="54"/>
      <c r="DS35" s="54"/>
      <c r="DT35" s="54"/>
      <c r="DU35" s="54"/>
      <c r="DV35" s="54"/>
      <c r="DW35" s="54"/>
      <c r="DX35" s="54"/>
      <c r="DY35" s="54"/>
      <c r="DZ35" s="54"/>
      <c r="EA35" s="54"/>
      <c r="EB35" s="54"/>
      <c r="EC35" s="54"/>
      <c r="ED35" s="54"/>
      <c r="EE35" s="54"/>
      <c r="EF35" s="54"/>
      <c r="EG35" s="54"/>
      <c r="EH35" s="54"/>
      <c r="EI35" s="54"/>
      <c r="EJ35" s="54"/>
      <c r="EK35" s="54"/>
      <c r="EL35" s="54"/>
      <c r="EM35" s="54"/>
      <c r="EN35" s="54"/>
      <c r="EO35" s="54"/>
      <c r="EP35" s="54"/>
      <c r="EQ35" s="54"/>
      <c r="ER35" s="54"/>
      <c r="ES35" s="54"/>
      <c r="ET35" s="54"/>
      <c r="EU35" s="54"/>
      <c r="EV35" s="54"/>
      <c r="EW35" s="54"/>
      <c r="EX35" s="54"/>
      <c r="EY35" s="54"/>
      <c r="EZ35" s="54"/>
      <c r="FA35" s="54"/>
      <c r="FB35" s="54"/>
      <c r="FC35" s="54"/>
      <c r="FD35" s="54"/>
      <c r="FE35" s="54"/>
      <c r="FF35" s="54"/>
      <c r="FG35" s="54"/>
      <c r="FH35" s="54"/>
      <c r="FI35" s="54"/>
      <c r="FJ35" s="54"/>
      <c r="FK35" s="54"/>
      <c r="FL35" s="54"/>
      <c r="FM35" s="54"/>
      <c r="FN35" s="54"/>
      <c r="FO35" s="54"/>
      <c r="FP35" s="54"/>
      <c r="FQ35" s="54"/>
      <c r="FR35" s="54"/>
      <c r="FS35" s="54"/>
    </row>
    <row r="36" spans="1:175" x14ac:dyDescent="0.3">
      <c r="A36" s="60"/>
      <c r="B36" s="60"/>
      <c r="C36" s="60"/>
      <c r="D36" s="60"/>
      <c r="E36" s="60"/>
      <c r="F36" s="60"/>
      <c r="G36" s="60"/>
      <c r="H36" s="60"/>
      <c r="I36" s="60"/>
      <c r="J36" s="60"/>
      <c r="K36" s="60"/>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c r="CC36" s="54"/>
      <c r="CD36" s="54"/>
      <c r="CE36" s="54"/>
      <c r="CF36" s="54"/>
      <c r="CG36" s="54"/>
      <c r="CH36" s="54"/>
      <c r="CI36" s="54"/>
      <c r="CJ36" s="54"/>
      <c r="CK36" s="54"/>
      <c r="CL36" s="54"/>
      <c r="CM36" s="54"/>
      <c r="CN36" s="54"/>
      <c r="CO36" s="54"/>
      <c r="CP36" s="54"/>
      <c r="CQ36" s="54"/>
      <c r="CR36" s="54"/>
      <c r="CS36" s="54"/>
      <c r="CT36" s="54"/>
      <c r="CU36" s="54"/>
      <c r="CV36" s="54"/>
      <c r="CW36" s="54"/>
      <c r="CX36" s="54"/>
      <c r="CY36" s="54"/>
      <c r="CZ36" s="54"/>
      <c r="DA36" s="54"/>
      <c r="DB36" s="54"/>
      <c r="DC36" s="54"/>
      <c r="DD36" s="54"/>
      <c r="DE36" s="54"/>
      <c r="DF36" s="54"/>
      <c r="DG36" s="54"/>
      <c r="DH36" s="54"/>
      <c r="DI36" s="54"/>
      <c r="DJ36" s="54"/>
      <c r="DK36" s="54"/>
      <c r="DL36" s="54"/>
      <c r="DM36" s="54"/>
      <c r="DN36" s="54"/>
      <c r="DO36" s="54"/>
      <c r="DP36" s="54"/>
      <c r="DQ36" s="54"/>
      <c r="DR36" s="54"/>
      <c r="DS36" s="54"/>
      <c r="DT36" s="54"/>
      <c r="DU36" s="54"/>
      <c r="DV36" s="54"/>
      <c r="DW36" s="54"/>
      <c r="DX36" s="54"/>
      <c r="DY36" s="54"/>
      <c r="DZ36" s="54"/>
      <c r="EA36" s="54"/>
      <c r="EB36" s="54"/>
      <c r="EC36" s="54"/>
      <c r="ED36" s="54"/>
      <c r="EE36" s="54"/>
      <c r="EF36" s="54"/>
      <c r="EG36" s="54"/>
      <c r="EH36" s="54"/>
      <c r="EI36" s="54"/>
      <c r="EJ36" s="54"/>
      <c r="EK36" s="54"/>
      <c r="EL36" s="54"/>
      <c r="EM36" s="54"/>
      <c r="EN36" s="54"/>
      <c r="EO36" s="54"/>
      <c r="EP36" s="54"/>
      <c r="EQ36" s="54"/>
      <c r="ER36" s="54"/>
      <c r="ES36" s="54"/>
      <c r="ET36" s="54"/>
      <c r="EU36" s="54"/>
      <c r="EV36" s="54"/>
      <c r="EW36" s="54"/>
      <c r="EX36" s="54"/>
      <c r="EY36" s="54"/>
      <c r="EZ36" s="54"/>
      <c r="FA36" s="54"/>
      <c r="FB36" s="54"/>
      <c r="FC36" s="54"/>
      <c r="FD36" s="54"/>
      <c r="FE36" s="54"/>
      <c r="FF36" s="54"/>
      <c r="FG36" s="54"/>
      <c r="FH36" s="54"/>
      <c r="FI36" s="54"/>
      <c r="FJ36" s="54"/>
      <c r="FK36" s="54"/>
      <c r="FL36" s="54"/>
      <c r="FM36" s="54"/>
      <c r="FN36" s="54"/>
      <c r="FO36" s="54"/>
      <c r="FP36" s="54"/>
      <c r="FQ36" s="54"/>
      <c r="FR36" s="54"/>
      <c r="FS36" s="54"/>
    </row>
    <row r="37" spans="1:175" x14ac:dyDescent="0.3">
      <c r="A37" s="60"/>
      <c r="B37" s="60"/>
      <c r="C37" s="60"/>
      <c r="D37" s="60"/>
      <c r="E37" s="60"/>
      <c r="F37" s="3"/>
      <c r="G37" s="60"/>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c r="BZ37" s="54"/>
      <c r="CA37" s="54"/>
      <c r="CB37" s="54"/>
      <c r="CC37" s="54"/>
      <c r="CD37" s="54"/>
      <c r="CE37" s="54"/>
      <c r="CF37" s="54"/>
      <c r="CG37" s="54"/>
      <c r="CH37" s="54"/>
      <c r="CI37" s="54"/>
      <c r="CJ37" s="54"/>
      <c r="CK37" s="54"/>
      <c r="CL37" s="54"/>
      <c r="CM37" s="54"/>
      <c r="CN37" s="54"/>
      <c r="CO37" s="54"/>
      <c r="CP37" s="54"/>
      <c r="CQ37" s="54"/>
      <c r="CR37" s="54"/>
      <c r="CS37" s="54"/>
      <c r="CT37" s="54"/>
      <c r="CU37" s="54"/>
      <c r="CV37" s="54"/>
      <c r="CW37" s="54"/>
      <c r="CX37" s="54"/>
      <c r="CY37" s="54"/>
      <c r="CZ37" s="54"/>
      <c r="DA37" s="54"/>
      <c r="DB37" s="54"/>
      <c r="DC37" s="54"/>
      <c r="DD37" s="54"/>
      <c r="DE37" s="54"/>
      <c r="DF37" s="54"/>
      <c r="DG37" s="54"/>
      <c r="DH37" s="54"/>
      <c r="DI37" s="54"/>
      <c r="DJ37" s="54"/>
      <c r="DK37" s="54"/>
      <c r="DL37" s="54"/>
      <c r="DM37" s="54"/>
      <c r="DN37" s="54"/>
      <c r="DO37" s="54"/>
      <c r="DP37" s="54"/>
      <c r="DQ37" s="54"/>
      <c r="DR37" s="54"/>
      <c r="DS37" s="54"/>
      <c r="DT37" s="54"/>
      <c r="DU37" s="54"/>
      <c r="DV37" s="54"/>
      <c r="DW37" s="54"/>
      <c r="DX37" s="54"/>
      <c r="DY37" s="54"/>
      <c r="DZ37" s="54"/>
      <c r="EA37" s="54"/>
      <c r="EB37" s="54"/>
      <c r="EC37" s="54"/>
      <c r="ED37" s="54"/>
      <c r="EE37" s="54"/>
      <c r="EF37" s="54"/>
      <c r="EG37" s="54"/>
      <c r="EH37" s="54"/>
      <c r="EI37" s="54"/>
      <c r="EJ37" s="54"/>
      <c r="EK37" s="54"/>
      <c r="EL37" s="54"/>
      <c r="EM37" s="54"/>
      <c r="EN37" s="54"/>
      <c r="EO37" s="54"/>
      <c r="EP37" s="54"/>
      <c r="EQ37" s="54"/>
      <c r="ER37" s="54"/>
      <c r="ES37" s="54"/>
      <c r="ET37" s="54"/>
      <c r="EU37" s="54"/>
      <c r="EV37" s="54"/>
      <c r="EW37" s="54"/>
      <c r="EX37" s="54"/>
      <c r="EY37" s="54"/>
      <c r="EZ37" s="54"/>
      <c r="FA37" s="54"/>
      <c r="FB37" s="54"/>
      <c r="FC37" s="54"/>
      <c r="FD37" s="54"/>
      <c r="FE37" s="54"/>
      <c r="FF37" s="54"/>
      <c r="FG37" s="54"/>
      <c r="FH37" s="54"/>
      <c r="FI37" s="54"/>
      <c r="FJ37" s="54"/>
      <c r="FK37" s="54"/>
      <c r="FL37" s="54"/>
      <c r="FM37" s="54"/>
      <c r="FN37" s="54"/>
      <c r="FO37" s="54"/>
      <c r="FP37" s="54"/>
      <c r="FQ37" s="54"/>
      <c r="FR37" s="54"/>
      <c r="FS37" s="54"/>
    </row>
    <row r="38" spans="1:175" x14ac:dyDescent="0.3">
      <c r="A38" s="60"/>
      <c r="B38" s="60"/>
      <c r="C38" s="60"/>
      <c r="D38" s="60"/>
      <c r="E38" s="60"/>
      <c r="F38" s="60"/>
      <c r="G38" s="60"/>
      <c r="H38" s="60"/>
      <c r="I38" s="60"/>
      <c r="J38" s="60"/>
      <c r="K38" s="60"/>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c r="BZ38" s="54"/>
      <c r="CA38" s="54"/>
      <c r="CB38" s="54"/>
      <c r="CC38" s="54"/>
      <c r="CD38" s="54"/>
      <c r="CE38" s="54"/>
      <c r="CF38" s="54"/>
      <c r="CG38" s="54"/>
      <c r="CH38" s="54"/>
      <c r="CI38" s="54"/>
      <c r="CJ38" s="54"/>
      <c r="CK38" s="54"/>
      <c r="CL38" s="54"/>
      <c r="CM38" s="54"/>
      <c r="CN38" s="54"/>
      <c r="CO38" s="54"/>
      <c r="CP38" s="54"/>
      <c r="CQ38" s="54"/>
      <c r="CR38" s="54"/>
      <c r="CS38" s="54"/>
      <c r="CT38" s="54"/>
      <c r="CU38" s="54"/>
      <c r="CV38" s="54"/>
      <c r="CW38" s="54"/>
      <c r="CX38" s="54"/>
      <c r="CY38" s="54"/>
      <c r="CZ38" s="54"/>
      <c r="DA38" s="54"/>
      <c r="DB38" s="54"/>
      <c r="DC38" s="54"/>
      <c r="DD38" s="54"/>
      <c r="DE38" s="54"/>
      <c r="DF38" s="54"/>
      <c r="DG38" s="54"/>
      <c r="DH38" s="54"/>
      <c r="DI38" s="54"/>
      <c r="DJ38" s="54"/>
      <c r="DK38" s="54"/>
      <c r="DL38" s="54"/>
      <c r="DM38" s="54"/>
      <c r="DN38" s="54"/>
      <c r="DO38" s="54"/>
      <c r="DP38" s="54"/>
      <c r="DQ38" s="54"/>
      <c r="DR38" s="54"/>
      <c r="DS38" s="54"/>
      <c r="DT38" s="54"/>
      <c r="DU38" s="54"/>
      <c r="DV38" s="54"/>
      <c r="DW38" s="54"/>
      <c r="DX38" s="54"/>
      <c r="DY38" s="54"/>
      <c r="DZ38" s="54"/>
      <c r="EA38" s="54"/>
      <c r="EB38" s="54"/>
      <c r="EC38" s="54"/>
      <c r="ED38" s="54"/>
      <c r="EE38" s="54"/>
      <c r="EF38" s="54"/>
      <c r="EG38" s="54"/>
      <c r="EH38" s="54"/>
      <c r="EI38" s="54"/>
      <c r="EJ38" s="54"/>
      <c r="EK38" s="54"/>
      <c r="EL38" s="54"/>
      <c r="EM38" s="54"/>
      <c r="EN38" s="54"/>
      <c r="EO38" s="54"/>
      <c r="EP38" s="54"/>
      <c r="EQ38" s="54"/>
      <c r="ER38" s="54"/>
      <c r="ES38" s="54"/>
      <c r="ET38" s="54"/>
      <c r="EU38" s="54"/>
      <c r="EV38" s="54"/>
      <c r="EW38" s="54"/>
      <c r="EX38" s="54"/>
      <c r="EY38" s="54"/>
      <c r="EZ38" s="54"/>
      <c r="FA38" s="54"/>
      <c r="FB38" s="54"/>
      <c r="FC38" s="54"/>
      <c r="FD38" s="54"/>
      <c r="FE38" s="54"/>
      <c r="FF38" s="54"/>
      <c r="FG38" s="54"/>
      <c r="FH38" s="54"/>
      <c r="FI38" s="54"/>
      <c r="FJ38" s="54"/>
      <c r="FK38" s="54"/>
      <c r="FL38" s="54"/>
      <c r="FM38" s="54"/>
      <c r="FN38" s="54"/>
      <c r="FO38" s="54"/>
      <c r="FP38" s="54"/>
      <c r="FQ38" s="54"/>
      <c r="FR38" s="54"/>
      <c r="FS38" s="54"/>
    </row>
    <row r="39" spans="1:175" x14ac:dyDescent="0.3">
      <c r="A39" s="60"/>
      <c r="B39" s="60"/>
      <c r="C39" s="60"/>
      <c r="D39" s="60"/>
      <c r="E39" s="60"/>
      <c r="F39" s="60"/>
      <c r="G39" s="60"/>
      <c r="H39" s="60"/>
      <c r="I39" s="60"/>
      <c r="J39" s="60"/>
      <c r="K39" s="60"/>
      <c r="AJ39" s="54"/>
      <c r="AK39" s="54"/>
      <c r="AL39" s="54"/>
      <c r="AM39" s="54"/>
      <c r="AN39" s="54"/>
      <c r="AO39" s="54"/>
      <c r="AP39" s="54"/>
      <c r="AQ39" s="54"/>
      <c r="AR39" s="54"/>
      <c r="AS39" s="54"/>
      <c r="AT39" s="54"/>
      <c r="AU39" s="54"/>
      <c r="AV39" s="54"/>
      <c r="AW39" s="54"/>
      <c r="AX39" s="54"/>
      <c r="AY39" s="54"/>
      <c r="AZ39" s="54"/>
      <c r="BA39" s="54"/>
      <c r="BB39" s="54"/>
      <c r="BC39" s="54"/>
      <c r="BD39" s="54"/>
      <c r="BE39" s="54"/>
      <c r="BF39" s="54"/>
      <c r="BG39" s="54"/>
      <c r="BH39" s="54"/>
      <c r="BI39" s="54"/>
      <c r="BJ39" s="54"/>
      <c r="BK39" s="54"/>
      <c r="BL39" s="54"/>
      <c r="BM39" s="54"/>
      <c r="BN39" s="54"/>
      <c r="BO39" s="54"/>
      <c r="BP39" s="54"/>
      <c r="BQ39" s="54"/>
      <c r="BR39" s="54"/>
      <c r="BS39" s="54"/>
      <c r="BT39" s="54"/>
      <c r="BU39" s="54"/>
      <c r="BV39" s="54"/>
      <c r="BW39" s="54"/>
      <c r="BX39" s="54"/>
      <c r="BY39" s="54"/>
      <c r="BZ39" s="54"/>
      <c r="CA39" s="54"/>
      <c r="CB39" s="54"/>
      <c r="CC39" s="54"/>
      <c r="CD39" s="54"/>
      <c r="CE39" s="54"/>
      <c r="CF39" s="54"/>
      <c r="CG39" s="54"/>
      <c r="CH39" s="54"/>
      <c r="CI39" s="54"/>
      <c r="CJ39" s="54"/>
      <c r="CK39" s="54"/>
      <c r="CL39" s="54"/>
      <c r="CM39" s="54"/>
      <c r="CN39" s="54"/>
      <c r="CO39" s="54"/>
      <c r="CP39" s="54"/>
      <c r="CQ39" s="54"/>
      <c r="CR39" s="54"/>
      <c r="CS39" s="54"/>
      <c r="CT39" s="54"/>
      <c r="CU39" s="54"/>
      <c r="CV39" s="54"/>
      <c r="CW39" s="54"/>
      <c r="CX39" s="54"/>
      <c r="CY39" s="54"/>
      <c r="CZ39" s="54"/>
      <c r="DA39" s="54"/>
      <c r="DB39" s="54"/>
      <c r="DC39" s="54"/>
      <c r="DD39" s="54"/>
      <c r="DE39" s="54"/>
      <c r="DF39" s="54"/>
      <c r="DG39" s="54"/>
      <c r="DH39" s="54"/>
      <c r="DI39" s="54"/>
      <c r="DJ39" s="54"/>
      <c r="DK39" s="54"/>
      <c r="DL39" s="54"/>
      <c r="DM39" s="54"/>
      <c r="DN39" s="54"/>
      <c r="DO39" s="54"/>
      <c r="DP39" s="54"/>
      <c r="DQ39" s="54"/>
      <c r="DR39" s="54"/>
      <c r="DS39" s="54"/>
      <c r="DT39" s="54"/>
      <c r="DU39" s="54"/>
      <c r="DV39" s="54"/>
      <c r="DW39" s="54"/>
      <c r="DX39" s="54"/>
      <c r="DY39" s="54"/>
      <c r="DZ39" s="54"/>
      <c r="EA39" s="54"/>
      <c r="EB39" s="54"/>
      <c r="EC39" s="54"/>
      <c r="ED39" s="54"/>
      <c r="EE39" s="54"/>
      <c r="EF39" s="54"/>
      <c r="EG39" s="54"/>
      <c r="EH39" s="54"/>
      <c r="EI39" s="54"/>
      <c r="EJ39" s="54"/>
      <c r="EK39" s="54"/>
      <c r="EL39" s="54"/>
      <c r="EM39" s="54"/>
      <c r="EN39" s="54"/>
      <c r="EO39" s="54"/>
      <c r="EP39" s="54"/>
      <c r="EQ39" s="54"/>
      <c r="ER39" s="54"/>
      <c r="ES39" s="54"/>
      <c r="ET39" s="54"/>
      <c r="EU39" s="54"/>
      <c r="EV39" s="54"/>
      <c r="EW39" s="54"/>
      <c r="EX39" s="54"/>
      <c r="EY39" s="54"/>
      <c r="EZ39" s="54"/>
      <c r="FA39" s="54"/>
      <c r="FB39" s="54"/>
      <c r="FC39" s="54"/>
      <c r="FD39" s="54"/>
      <c r="FE39" s="54"/>
      <c r="FF39" s="54"/>
      <c r="FG39" s="54"/>
      <c r="FH39" s="54"/>
      <c r="FI39" s="54"/>
      <c r="FJ39" s="54"/>
      <c r="FK39" s="54"/>
      <c r="FL39" s="54"/>
      <c r="FM39" s="54"/>
      <c r="FN39" s="54"/>
      <c r="FO39" s="54"/>
      <c r="FP39" s="54"/>
      <c r="FQ39" s="54"/>
      <c r="FR39" s="54"/>
      <c r="FS39" s="54"/>
    </row>
    <row r="40" spans="1:175" x14ac:dyDescent="0.3">
      <c r="A40" s="60"/>
      <c r="B40" s="60"/>
      <c r="C40" s="60"/>
      <c r="D40" s="60"/>
      <c r="E40" s="60"/>
      <c r="F40" s="60"/>
      <c r="G40" s="60"/>
      <c r="H40" s="60"/>
      <c r="I40" s="60"/>
      <c r="J40" s="60"/>
      <c r="K40" s="60"/>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c r="BH40" s="54"/>
      <c r="BI40" s="54"/>
      <c r="BJ40" s="54"/>
      <c r="BK40" s="54"/>
      <c r="BL40" s="54"/>
      <c r="BM40" s="54"/>
      <c r="BN40" s="54"/>
      <c r="BO40" s="54"/>
      <c r="BP40" s="54"/>
      <c r="BQ40" s="54"/>
      <c r="BR40" s="54"/>
      <c r="BS40" s="54"/>
      <c r="BT40" s="54"/>
      <c r="BU40" s="54"/>
      <c r="BV40" s="54"/>
      <c r="BW40" s="54"/>
      <c r="BX40" s="54"/>
      <c r="BY40" s="54"/>
      <c r="BZ40" s="54"/>
      <c r="CA40" s="54"/>
      <c r="CB40" s="54"/>
      <c r="CC40" s="54"/>
      <c r="CD40" s="54"/>
      <c r="CE40" s="54"/>
      <c r="CF40" s="54"/>
      <c r="CG40" s="54"/>
      <c r="CH40" s="54"/>
      <c r="CI40" s="54"/>
      <c r="CJ40" s="54"/>
      <c r="CK40" s="54"/>
      <c r="CL40" s="54"/>
      <c r="CM40" s="54"/>
      <c r="CN40" s="54"/>
      <c r="CO40" s="54"/>
      <c r="CP40" s="54"/>
      <c r="CQ40" s="54"/>
      <c r="CR40" s="54"/>
      <c r="CS40" s="54"/>
      <c r="CT40" s="54"/>
      <c r="CU40" s="54"/>
      <c r="CV40" s="54"/>
      <c r="CW40" s="54"/>
      <c r="CX40" s="54"/>
      <c r="CY40" s="54"/>
      <c r="CZ40" s="54"/>
      <c r="DA40" s="54"/>
      <c r="DB40" s="54"/>
      <c r="DC40" s="54"/>
      <c r="DD40" s="54"/>
      <c r="DE40" s="54"/>
      <c r="DF40" s="54"/>
      <c r="DG40" s="54"/>
      <c r="DH40" s="54"/>
      <c r="DI40" s="54"/>
      <c r="DJ40" s="54"/>
      <c r="DK40" s="54"/>
      <c r="DL40" s="54"/>
      <c r="DM40" s="54"/>
      <c r="DN40" s="54"/>
      <c r="DO40" s="54"/>
      <c r="DP40" s="54"/>
      <c r="DQ40" s="54"/>
      <c r="DR40" s="54"/>
      <c r="DS40" s="54"/>
      <c r="DT40" s="54"/>
      <c r="DU40" s="54"/>
      <c r="DV40" s="54"/>
      <c r="DW40" s="54"/>
      <c r="DX40" s="54"/>
      <c r="DY40" s="54"/>
      <c r="DZ40" s="54"/>
      <c r="EA40" s="54"/>
      <c r="EB40" s="54"/>
      <c r="EC40" s="54"/>
      <c r="ED40" s="54"/>
      <c r="EE40" s="54"/>
      <c r="EF40" s="54"/>
      <c r="EG40" s="54"/>
      <c r="EH40" s="54"/>
      <c r="EI40" s="54"/>
      <c r="EJ40" s="54"/>
      <c r="EK40" s="54"/>
      <c r="EL40" s="54"/>
      <c r="EM40" s="54"/>
      <c r="EN40" s="54"/>
      <c r="EO40" s="54"/>
      <c r="EP40" s="54"/>
      <c r="EQ40" s="54"/>
      <c r="ER40" s="54"/>
      <c r="ES40" s="54"/>
      <c r="ET40" s="54"/>
      <c r="EU40" s="54"/>
      <c r="EV40" s="54"/>
      <c r="EW40" s="54"/>
      <c r="EX40" s="54"/>
      <c r="EY40" s="54"/>
      <c r="EZ40" s="54"/>
      <c r="FA40" s="54"/>
      <c r="FB40" s="54"/>
      <c r="FC40" s="54"/>
      <c r="FD40" s="54"/>
      <c r="FE40" s="54"/>
      <c r="FF40" s="54"/>
      <c r="FG40" s="54"/>
      <c r="FH40" s="54"/>
      <c r="FI40" s="54"/>
      <c r="FJ40" s="54"/>
      <c r="FK40" s="54"/>
      <c r="FL40" s="54"/>
      <c r="FM40" s="54"/>
      <c r="FN40" s="54"/>
      <c r="FO40" s="54"/>
      <c r="FP40" s="54"/>
      <c r="FQ40" s="54"/>
      <c r="FR40" s="54"/>
      <c r="FS40" s="54"/>
    </row>
    <row r="41" spans="1:175" x14ac:dyDescent="0.3">
      <c r="A41" s="60"/>
      <c r="B41" s="60"/>
      <c r="C41" s="60"/>
      <c r="D41" s="60"/>
      <c r="E41" s="60"/>
      <c r="F41" s="60"/>
      <c r="G41" s="60"/>
      <c r="H41" s="60"/>
      <c r="I41" s="60"/>
      <c r="J41" s="60"/>
      <c r="K41" s="60"/>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row>
    <row r="42" spans="1:175" x14ac:dyDescent="0.3">
      <c r="A42" s="60"/>
      <c r="B42" s="60"/>
      <c r="C42" s="60"/>
      <c r="D42" s="60"/>
      <c r="E42" s="60"/>
      <c r="F42" s="60"/>
      <c r="G42" s="60"/>
      <c r="H42" s="60"/>
      <c r="I42" s="60"/>
      <c r="J42" s="60"/>
      <c r="K42" s="60"/>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4"/>
      <c r="BP42" s="54"/>
      <c r="BQ42" s="54"/>
      <c r="BR42" s="54"/>
      <c r="BS42" s="54"/>
      <c r="BT42" s="54"/>
      <c r="BU42" s="54"/>
      <c r="BV42" s="54"/>
      <c r="BW42" s="54"/>
      <c r="BX42" s="54"/>
      <c r="BY42" s="54"/>
      <c r="BZ42" s="54"/>
      <c r="CA42" s="54"/>
      <c r="CB42" s="54"/>
      <c r="CC42" s="54"/>
      <c r="CD42" s="54"/>
      <c r="CE42" s="54"/>
      <c r="CF42" s="54"/>
      <c r="CG42" s="54"/>
      <c r="CH42" s="54"/>
      <c r="CI42" s="54"/>
      <c r="CJ42" s="54"/>
      <c r="CK42" s="54"/>
      <c r="CL42" s="54"/>
      <c r="CM42" s="54"/>
      <c r="CN42" s="54"/>
      <c r="CO42" s="54"/>
      <c r="CP42" s="54"/>
      <c r="CQ42" s="54"/>
      <c r="CR42" s="54"/>
      <c r="CS42" s="54"/>
      <c r="CT42" s="54"/>
      <c r="CU42" s="54"/>
      <c r="CV42" s="54"/>
      <c r="CW42" s="54"/>
      <c r="CX42" s="54"/>
      <c r="CY42" s="54"/>
      <c r="CZ42" s="54"/>
      <c r="DA42" s="54"/>
      <c r="DB42" s="54"/>
      <c r="DC42" s="54"/>
      <c r="DD42" s="54"/>
      <c r="DE42" s="54"/>
      <c r="DF42" s="54"/>
      <c r="DG42" s="54"/>
      <c r="DH42" s="54"/>
      <c r="DI42" s="54"/>
      <c r="DJ42" s="54"/>
      <c r="DK42" s="54"/>
      <c r="DL42" s="54"/>
      <c r="DM42" s="54"/>
      <c r="DN42" s="54"/>
      <c r="DO42" s="54"/>
      <c r="DP42" s="54"/>
      <c r="DQ42" s="54"/>
      <c r="DR42" s="54"/>
      <c r="DS42" s="54"/>
      <c r="DT42" s="54"/>
      <c r="DU42" s="54"/>
      <c r="DV42" s="54"/>
      <c r="DW42" s="54"/>
      <c r="DX42" s="54"/>
      <c r="DY42" s="54"/>
      <c r="DZ42" s="54"/>
      <c r="EA42" s="54"/>
      <c r="EB42" s="54"/>
      <c r="EC42" s="54"/>
      <c r="ED42" s="54"/>
      <c r="EE42" s="54"/>
      <c r="EF42" s="54"/>
      <c r="EG42" s="54"/>
      <c r="EH42" s="54"/>
      <c r="EI42" s="54"/>
      <c r="EJ42" s="54"/>
      <c r="EK42" s="54"/>
      <c r="EL42" s="54"/>
      <c r="EM42" s="54"/>
      <c r="EN42" s="54"/>
      <c r="EO42" s="54"/>
      <c r="EP42" s="54"/>
      <c r="EQ42" s="54"/>
      <c r="ER42" s="54"/>
      <c r="ES42" s="54"/>
      <c r="ET42" s="54"/>
      <c r="EU42" s="54"/>
      <c r="EV42" s="54"/>
      <c r="EW42" s="54"/>
      <c r="EX42" s="54"/>
      <c r="EY42" s="54"/>
      <c r="EZ42" s="54"/>
      <c r="FA42" s="54"/>
      <c r="FB42" s="54"/>
      <c r="FC42" s="54"/>
      <c r="FD42" s="54"/>
      <c r="FE42" s="54"/>
      <c r="FF42" s="54"/>
      <c r="FG42" s="54"/>
      <c r="FH42" s="54"/>
      <c r="FI42" s="54"/>
      <c r="FJ42" s="54"/>
      <c r="FK42" s="54"/>
      <c r="FL42" s="54"/>
      <c r="FM42" s="54"/>
      <c r="FN42" s="54"/>
      <c r="FO42" s="54"/>
      <c r="FP42" s="54"/>
      <c r="FQ42" s="54"/>
      <c r="FR42" s="54"/>
      <c r="FS42" s="54"/>
    </row>
    <row r="43" spans="1:175" x14ac:dyDescent="0.3">
      <c r="A43" s="60"/>
      <c r="B43" s="60"/>
      <c r="C43" s="60"/>
      <c r="D43" s="60"/>
      <c r="E43" s="60"/>
      <c r="F43" s="60"/>
      <c r="G43" s="60"/>
      <c r="H43" s="60"/>
      <c r="I43" s="60"/>
      <c r="J43" s="60"/>
      <c r="K43" s="60"/>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4"/>
      <c r="BU43" s="54"/>
      <c r="BV43" s="54"/>
      <c r="BW43" s="54"/>
      <c r="BX43" s="54"/>
      <c r="BY43" s="54"/>
      <c r="BZ43" s="54"/>
      <c r="CA43" s="54"/>
      <c r="CB43" s="54"/>
      <c r="CC43" s="54"/>
      <c r="CD43" s="54"/>
      <c r="CE43" s="54"/>
      <c r="CF43" s="54"/>
      <c r="CG43" s="54"/>
      <c r="CH43" s="54"/>
      <c r="CI43" s="54"/>
      <c r="CJ43" s="54"/>
      <c r="CK43" s="54"/>
      <c r="CL43" s="54"/>
      <c r="CM43" s="54"/>
      <c r="CN43" s="54"/>
      <c r="CO43" s="54"/>
      <c r="CP43" s="54"/>
      <c r="CQ43" s="54"/>
      <c r="CR43" s="54"/>
      <c r="CS43" s="54"/>
      <c r="CT43" s="54"/>
      <c r="CU43" s="54"/>
      <c r="CV43" s="54"/>
      <c r="CW43" s="54"/>
      <c r="CX43" s="54"/>
      <c r="CY43" s="54"/>
      <c r="CZ43" s="54"/>
      <c r="DA43" s="54"/>
      <c r="DB43" s="54"/>
      <c r="DC43" s="54"/>
      <c r="DD43" s="54"/>
      <c r="DE43" s="54"/>
      <c r="DF43" s="54"/>
      <c r="DG43" s="54"/>
      <c r="DH43" s="54"/>
      <c r="DI43" s="54"/>
      <c r="DJ43" s="54"/>
      <c r="DK43" s="54"/>
      <c r="DL43" s="54"/>
      <c r="DM43" s="54"/>
      <c r="DN43" s="54"/>
      <c r="DO43" s="54"/>
      <c r="DP43" s="54"/>
      <c r="DQ43" s="54"/>
      <c r="DR43" s="54"/>
      <c r="DS43" s="54"/>
      <c r="DT43" s="54"/>
      <c r="DU43" s="54"/>
      <c r="DV43" s="54"/>
      <c r="DW43" s="54"/>
      <c r="DX43" s="54"/>
      <c r="DY43" s="54"/>
      <c r="DZ43" s="54"/>
      <c r="EA43" s="54"/>
      <c r="EB43" s="54"/>
      <c r="EC43" s="54"/>
      <c r="ED43" s="54"/>
      <c r="EE43" s="54"/>
      <c r="EF43" s="54"/>
      <c r="EG43" s="54"/>
      <c r="EH43" s="54"/>
      <c r="EI43" s="54"/>
      <c r="EJ43" s="54"/>
      <c r="EK43" s="54"/>
      <c r="EL43" s="54"/>
      <c r="EM43" s="54"/>
      <c r="EN43" s="54"/>
      <c r="EO43" s="54"/>
      <c r="EP43" s="54"/>
      <c r="EQ43" s="54"/>
      <c r="ER43" s="54"/>
      <c r="ES43" s="54"/>
      <c r="ET43" s="54"/>
      <c r="EU43" s="54"/>
      <c r="EV43" s="54"/>
      <c r="EW43" s="54"/>
      <c r="EX43" s="54"/>
      <c r="EY43" s="54"/>
      <c r="EZ43" s="54"/>
      <c r="FA43" s="54"/>
      <c r="FB43" s="54"/>
      <c r="FC43" s="54"/>
      <c r="FD43" s="54"/>
      <c r="FE43" s="54"/>
      <c r="FF43" s="54"/>
      <c r="FG43" s="54"/>
      <c r="FH43" s="54"/>
      <c r="FI43" s="54"/>
      <c r="FJ43" s="54"/>
      <c r="FK43" s="54"/>
      <c r="FL43" s="54"/>
      <c r="FM43" s="54"/>
      <c r="FN43" s="54"/>
      <c r="FO43" s="54"/>
      <c r="FP43" s="54"/>
      <c r="FQ43" s="54"/>
      <c r="FR43" s="54"/>
      <c r="FS43" s="54"/>
    </row>
    <row r="44" spans="1:175" x14ac:dyDescent="0.3">
      <c r="A44" s="60"/>
      <c r="B44" s="60"/>
      <c r="C44" s="60"/>
      <c r="D44" s="60"/>
      <c r="E44" s="60"/>
      <c r="F44" s="60"/>
      <c r="G44" s="60"/>
      <c r="H44" s="60"/>
      <c r="I44" s="60"/>
      <c r="J44" s="60"/>
      <c r="K44" s="60"/>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c r="BE44" s="54"/>
      <c r="BF44" s="54"/>
      <c r="BG44" s="54"/>
      <c r="BH44" s="54"/>
      <c r="BI44" s="54"/>
      <c r="BJ44" s="54"/>
      <c r="BK44" s="54"/>
      <c r="BL44" s="54"/>
      <c r="BM44" s="54"/>
      <c r="BN44" s="54"/>
      <c r="BO44" s="54"/>
      <c r="BP44" s="54"/>
      <c r="BQ44" s="54"/>
      <c r="BR44" s="54"/>
      <c r="BS44" s="54"/>
      <c r="BT44" s="54"/>
      <c r="BU44" s="54"/>
      <c r="BV44" s="54"/>
      <c r="BW44" s="54"/>
      <c r="BX44" s="54"/>
      <c r="BY44" s="54"/>
      <c r="BZ44" s="54"/>
      <c r="CA44" s="54"/>
      <c r="CB44" s="54"/>
      <c r="CC44" s="54"/>
      <c r="CD44" s="54"/>
      <c r="CE44" s="54"/>
      <c r="CF44" s="54"/>
      <c r="CG44" s="54"/>
      <c r="CH44" s="54"/>
      <c r="CI44" s="54"/>
      <c r="CJ44" s="54"/>
      <c r="CK44" s="54"/>
      <c r="CL44" s="54"/>
      <c r="CM44" s="54"/>
      <c r="CN44" s="54"/>
      <c r="CO44" s="54"/>
      <c r="CP44" s="54"/>
      <c r="CQ44" s="54"/>
      <c r="CR44" s="54"/>
      <c r="CS44" s="54"/>
      <c r="CT44" s="54"/>
      <c r="CU44" s="54"/>
      <c r="CV44" s="54"/>
      <c r="CW44" s="54"/>
      <c r="CX44" s="54"/>
      <c r="CY44" s="54"/>
      <c r="CZ44" s="54"/>
      <c r="DA44" s="54"/>
      <c r="DB44" s="54"/>
      <c r="DC44" s="54"/>
      <c r="DD44" s="54"/>
      <c r="DE44" s="54"/>
      <c r="DF44" s="54"/>
      <c r="DG44" s="54"/>
      <c r="DH44" s="54"/>
      <c r="DI44" s="54"/>
      <c r="DJ44" s="54"/>
      <c r="DK44" s="54"/>
      <c r="DL44" s="54"/>
      <c r="DM44" s="54"/>
      <c r="DN44" s="54"/>
      <c r="DO44" s="54"/>
      <c r="DP44" s="54"/>
      <c r="DQ44" s="54"/>
      <c r="DR44" s="54"/>
      <c r="DS44" s="54"/>
      <c r="DT44" s="54"/>
      <c r="DU44" s="54"/>
      <c r="DV44" s="54"/>
      <c r="DW44" s="54"/>
      <c r="DX44" s="54"/>
      <c r="DY44" s="54"/>
      <c r="DZ44" s="54"/>
      <c r="EA44" s="54"/>
      <c r="EB44" s="54"/>
      <c r="EC44" s="54"/>
      <c r="ED44" s="54"/>
      <c r="EE44" s="54"/>
      <c r="EF44" s="54"/>
      <c r="EG44" s="54"/>
      <c r="EH44" s="54"/>
      <c r="EI44" s="54"/>
      <c r="EJ44" s="54"/>
      <c r="EK44" s="54"/>
      <c r="EL44" s="54"/>
      <c r="EM44" s="54"/>
      <c r="EN44" s="54"/>
      <c r="EO44" s="54"/>
      <c r="EP44" s="54"/>
      <c r="EQ44" s="54"/>
      <c r="ER44" s="54"/>
      <c r="ES44" s="54"/>
      <c r="ET44" s="54"/>
      <c r="EU44" s="54"/>
      <c r="EV44" s="54"/>
      <c r="EW44" s="54"/>
      <c r="EX44" s="54"/>
      <c r="EY44" s="54"/>
      <c r="EZ44" s="54"/>
      <c r="FA44" s="54"/>
      <c r="FB44" s="54"/>
      <c r="FC44" s="54"/>
      <c r="FD44" s="54"/>
      <c r="FE44" s="54"/>
      <c r="FF44" s="54"/>
      <c r="FG44" s="54"/>
      <c r="FH44" s="54"/>
      <c r="FI44" s="54"/>
      <c r="FJ44" s="54"/>
      <c r="FK44" s="54"/>
      <c r="FL44" s="54"/>
      <c r="FM44" s="54"/>
      <c r="FN44" s="54"/>
      <c r="FO44" s="54"/>
      <c r="FP44" s="54"/>
      <c r="FQ44" s="54"/>
      <c r="FR44" s="54"/>
      <c r="FS44" s="54"/>
    </row>
    <row r="45" spans="1:175" x14ac:dyDescent="0.3">
      <c r="A45" s="60"/>
      <c r="B45" s="60"/>
      <c r="C45" s="60"/>
      <c r="D45" s="60"/>
      <c r="E45" s="60"/>
      <c r="F45" s="60"/>
      <c r="G45" s="60"/>
      <c r="H45" s="60"/>
      <c r="I45" s="60"/>
      <c r="J45" s="60"/>
      <c r="K45" s="60"/>
      <c r="AG45" s="54"/>
      <c r="AH45" s="54"/>
      <c r="AI45" s="54"/>
      <c r="AJ45" s="54"/>
      <c r="AK45" s="54"/>
      <c r="AL45" s="54"/>
      <c r="AM45" s="54"/>
      <c r="AN45" s="54"/>
      <c r="AO45" s="54"/>
      <c r="AP45" s="54"/>
      <c r="AQ45" s="54"/>
      <c r="AR45" s="54"/>
      <c r="AS45" s="54"/>
      <c r="AT45" s="54"/>
      <c r="AU45" s="54"/>
      <c r="AV45" s="54"/>
      <c r="AW45" s="54"/>
      <c r="AX45" s="54"/>
      <c r="AY45" s="54"/>
      <c r="AZ45" s="54"/>
      <c r="BA45" s="54"/>
      <c r="BB45" s="54"/>
      <c r="BC45" s="54"/>
      <c r="BD45" s="54"/>
      <c r="BE45" s="54"/>
      <c r="BF45" s="54"/>
      <c r="BG45" s="54"/>
      <c r="BH45" s="54"/>
      <c r="BI45" s="54"/>
      <c r="BJ45" s="54"/>
      <c r="BK45" s="54"/>
      <c r="BL45" s="54"/>
      <c r="BM45" s="54"/>
      <c r="BN45" s="54"/>
      <c r="BO45" s="54"/>
      <c r="BP45" s="54"/>
      <c r="BQ45" s="54"/>
      <c r="BR45" s="54"/>
      <c r="BS45" s="54"/>
      <c r="BT45" s="54"/>
      <c r="BU45" s="54"/>
      <c r="BV45" s="54"/>
      <c r="BW45" s="54"/>
      <c r="BX45" s="54"/>
      <c r="BY45" s="54"/>
      <c r="BZ45" s="54"/>
      <c r="CA45" s="54"/>
      <c r="CB45" s="54"/>
      <c r="CC45" s="54"/>
      <c r="CD45" s="54"/>
      <c r="CE45" s="54"/>
      <c r="CF45" s="54"/>
      <c r="CG45" s="54"/>
      <c r="CH45" s="54"/>
      <c r="CI45" s="54"/>
      <c r="CJ45" s="54"/>
      <c r="CK45" s="54"/>
      <c r="CL45" s="54"/>
      <c r="CM45" s="54"/>
      <c r="CN45" s="54"/>
      <c r="CO45" s="54"/>
      <c r="CP45" s="54"/>
      <c r="CQ45" s="54"/>
      <c r="CR45" s="54"/>
      <c r="CS45" s="54"/>
      <c r="CT45" s="54"/>
      <c r="CU45" s="54"/>
      <c r="CV45" s="54"/>
      <c r="CW45" s="54"/>
      <c r="CX45" s="54"/>
      <c r="CY45" s="54"/>
      <c r="CZ45" s="54"/>
      <c r="DA45" s="54"/>
      <c r="DB45" s="54"/>
      <c r="DC45" s="54"/>
      <c r="DD45" s="54"/>
      <c r="DE45" s="54"/>
      <c r="DF45" s="54"/>
      <c r="DG45" s="54"/>
      <c r="DH45" s="54"/>
      <c r="DI45" s="54"/>
      <c r="DJ45" s="54"/>
      <c r="DK45" s="54"/>
      <c r="DL45" s="54"/>
      <c r="DM45" s="54"/>
      <c r="DN45" s="54"/>
      <c r="DO45" s="54"/>
      <c r="DP45" s="54"/>
      <c r="DQ45" s="54"/>
      <c r="DR45" s="54"/>
      <c r="DS45" s="54"/>
      <c r="DT45" s="54"/>
      <c r="DU45" s="54"/>
      <c r="DV45" s="54"/>
      <c r="DW45" s="54"/>
      <c r="DX45" s="54"/>
      <c r="DY45" s="54"/>
      <c r="DZ45" s="54"/>
      <c r="EA45" s="54"/>
      <c r="EB45" s="54"/>
      <c r="EC45" s="54"/>
      <c r="ED45" s="54"/>
      <c r="EE45" s="54"/>
      <c r="EF45" s="54"/>
      <c r="EG45" s="54"/>
      <c r="EH45" s="54"/>
      <c r="EI45" s="54"/>
      <c r="EJ45" s="54"/>
      <c r="EK45" s="54"/>
      <c r="EL45" s="54"/>
      <c r="EM45" s="54"/>
      <c r="EN45" s="54"/>
      <c r="EO45" s="54"/>
      <c r="EP45" s="54"/>
      <c r="EQ45" s="54"/>
      <c r="ER45" s="54"/>
      <c r="ES45" s="54"/>
      <c r="ET45" s="54"/>
      <c r="EU45" s="54"/>
      <c r="EV45" s="54"/>
      <c r="EW45" s="54"/>
      <c r="EX45" s="54"/>
      <c r="EY45" s="54"/>
      <c r="EZ45" s="54"/>
      <c r="FA45" s="54"/>
      <c r="FB45" s="54"/>
      <c r="FC45" s="54"/>
      <c r="FD45" s="54"/>
      <c r="FE45" s="54"/>
      <c r="FF45" s="54"/>
      <c r="FG45" s="54"/>
      <c r="FH45" s="54"/>
      <c r="FI45" s="54"/>
      <c r="FJ45" s="54"/>
      <c r="FK45" s="54"/>
      <c r="FL45" s="54"/>
      <c r="FM45" s="54"/>
      <c r="FN45" s="54"/>
      <c r="FO45" s="54"/>
      <c r="FP45" s="54"/>
      <c r="FQ45" s="54"/>
      <c r="FR45" s="54"/>
      <c r="FS45" s="54"/>
    </row>
    <row r="46" spans="1:175" x14ac:dyDescent="0.3">
      <c r="A46" s="60"/>
      <c r="B46" s="60"/>
      <c r="C46" s="60"/>
      <c r="D46" s="60"/>
      <c r="E46" s="60"/>
      <c r="F46" s="60"/>
      <c r="G46" s="60"/>
      <c r="H46" s="60"/>
      <c r="I46" s="60"/>
      <c r="J46" s="60"/>
      <c r="K46" s="60"/>
    </row>
    <row r="47" spans="1:175" x14ac:dyDescent="0.3">
      <c r="A47" s="60"/>
      <c r="B47" s="60"/>
      <c r="C47" s="60"/>
      <c r="D47" s="60"/>
      <c r="E47" s="60"/>
      <c r="F47" s="60"/>
      <c r="G47" s="60"/>
      <c r="H47" s="60"/>
      <c r="I47" s="60"/>
      <c r="J47" s="60"/>
      <c r="K47" s="60"/>
    </row>
    <row r="48" spans="1:175" x14ac:dyDescent="0.3">
      <c r="A48" s="60"/>
      <c r="B48" s="60"/>
      <c r="C48" s="60"/>
      <c r="D48" s="60"/>
      <c r="E48" s="60"/>
      <c r="F48" s="60"/>
      <c r="G48" s="60"/>
      <c r="H48" s="60"/>
      <c r="I48" s="60"/>
      <c r="J48" s="60"/>
      <c r="K48" s="60"/>
    </row>
    <row r="49" spans="1:11" x14ac:dyDescent="0.3">
      <c r="A49" s="60"/>
      <c r="B49" s="60"/>
      <c r="C49" s="60"/>
      <c r="D49" s="60"/>
      <c r="E49" s="60"/>
      <c r="F49" s="60"/>
      <c r="G49" s="60"/>
      <c r="H49" s="60"/>
      <c r="I49" s="60"/>
      <c r="J49" s="60"/>
      <c r="K49" s="60"/>
    </row>
    <row r="50" spans="1:11" x14ac:dyDescent="0.3">
      <c r="A50" s="60"/>
      <c r="B50" s="60"/>
      <c r="C50" s="60"/>
      <c r="D50" s="60"/>
      <c r="E50" s="60"/>
      <c r="F50" s="60"/>
      <c r="G50" s="60"/>
      <c r="H50" s="60"/>
      <c r="I50" s="60"/>
      <c r="J50" s="60"/>
      <c r="K50" s="60"/>
    </row>
    <row r="51" spans="1:11" x14ac:dyDescent="0.3">
      <c r="A51" s="60"/>
      <c r="B51" s="60"/>
      <c r="C51" s="60"/>
      <c r="D51" s="60"/>
      <c r="E51" s="60"/>
      <c r="F51" s="60"/>
      <c r="G51" s="60"/>
      <c r="H51" s="60"/>
      <c r="I51" s="60"/>
      <c r="J51" s="60"/>
      <c r="K51" s="60"/>
    </row>
    <row r="52" spans="1:11" x14ac:dyDescent="0.3">
      <c r="A52" s="60"/>
      <c r="B52" s="60"/>
      <c r="C52" s="60"/>
      <c r="D52" s="60"/>
      <c r="E52" s="60"/>
      <c r="F52" s="60"/>
      <c r="G52" s="60"/>
      <c r="H52" s="60"/>
      <c r="I52" s="60"/>
      <c r="J52" s="60"/>
      <c r="K52" s="60"/>
    </row>
    <row r="53" spans="1:11" x14ac:dyDescent="0.3">
      <c r="A53" s="60"/>
      <c r="B53" s="60"/>
      <c r="C53" s="60"/>
      <c r="D53" s="60"/>
      <c r="E53" s="60"/>
      <c r="F53" s="60"/>
      <c r="G53" s="60"/>
      <c r="H53" s="60"/>
      <c r="I53" s="60"/>
      <c r="J53" s="60"/>
      <c r="K53" s="60"/>
    </row>
    <row r="54" spans="1:11" x14ac:dyDescent="0.3">
      <c r="A54" s="60"/>
      <c r="B54" s="60"/>
      <c r="C54" s="60"/>
      <c r="D54" s="60"/>
      <c r="E54" s="60"/>
      <c r="F54" s="60"/>
      <c r="G54" s="60"/>
      <c r="H54" s="60"/>
      <c r="I54" s="60"/>
      <c r="J54" s="60"/>
      <c r="K54" s="60"/>
    </row>
    <row r="55" spans="1:11" x14ac:dyDescent="0.3">
      <c r="A55" s="60"/>
      <c r="B55" s="60"/>
      <c r="C55" s="60"/>
      <c r="D55" s="60"/>
      <c r="E55" s="60"/>
      <c r="F55" s="60"/>
      <c r="G55" s="60"/>
      <c r="H55" s="60"/>
      <c r="I55" s="60"/>
      <c r="J55" s="60"/>
      <c r="K55" s="60"/>
    </row>
    <row r="56" spans="1:11" x14ac:dyDescent="0.3">
      <c r="A56" s="60"/>
      <c r="B56" s="60"/>
      <c r="C56" s="60"/>
      <c r="D56" s="60"/>
      <c r="E56" s="60"/>
      <c r="F56" s="60"/>
      <c r="G56" s="60"/>
      <c r="H56" s="60"/>
      <c r="I56" s="60"/>
      <c r="J56" s="60"/>
      <c r="K56" s="60"/>
    </row>
    <row r="57" spans="1:11" x14ac:dyDescent="0.3">
      <c r="A57" s="60"/>
      <c r="B57" s="60"/>
      <c r="C57" s="60"/>
      <c r="D57" s="60"/>
      <c r="E57" s="60"/>
      <c r="F57" s="60"/>
      <c r="G57" s="60"/>
      <c r="H57" s="60"/>
      <c r="I57" s="60"/>
      <c r="J57" s="60"/>
      <c r="K57" s="60"/>
    </row>
    <row r="58" spans="1:11" x14ac:dyDescent="0.3">
      <c r="A58" s="33"/>
      <c r="B58" s="36"/>
      <c r="C58" s="37"/>
      <c r="D58" s="33"/>
      <c r="E58" s="33"/>
      <c r="F58" s="33"/>
      <c r="G58" s="37"/>
      <c r="H58" s="33"/>
      <c r="I58" s="33"/>
      <c r="J58" s="33"/>
      <c r="K58" s="33"/>
    </row>
    <row r="59" spans="1:11" x14ac:dyDescent="0.3">
      <c r="A59" s="33"/>
      <c r="B59" s="38"/>
      <c r="C59" s="37"/>
      <c r="D59" s="39"/>
      <c r="E59" s="39"/>
      <c r="F59" s="40" t="s">
        <v>37</v>
      </c>
      <c r="G59" s="37"/>
      <c r="H59" s="39"/>
      <c r="I59" s="39"/>
      <c r="J59" s="39"/>
      <c r="K59" s="33"/>
    </row>
    <row r="60" spans="1:11" x14ac:dyDescent="0.3">
      <c r="A60" s="33"/>
      <c r="B60" s="39"/>
      <c r="C60" s="39"/>
      <c r="D60" s="39"/>
      <c r="E60" s="39"/>
      <c r="F60" s="72" t="s">
        <v>38</v>
      </c>
      <c r="G60" s="39"/>
      <c r="H60" s="39"/>
      <c r="I60" s="39"/>
      <c r="J60" s="39"/>
      <c r="K60" s="33"/>
    </row>
  </sheetData>
  <mergeCells count="1">
    <mergeCell ref="B13:K13"/>
  </mergeCells>
  <hyperlinks>
    <hyperlink ref="F60" r:id="rId1"/>
    <hyperlink ref="B14" r:id="rId2"/>
    <hyperlink ref="B13:K13" r:id="rId3" display="(Abbott, Richard. Analysis and Design of Composite and Metallic Flight Vehicle Structures 1st Edition, 2016)"/>
  </hyperlinks>
  <pageMargins left="0.47244094488188981" right="0.23622047244094491" top="0.31496062992125984" bottom="0.98425196850393704" header="0.43307086614173229" footer="0.59055118110236227"/>
  <pageSetup orientation="portrait" r:id="rId4"/>
  <headerFooter alignWithMargins="0"/>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~#temp</vt:lpstr>
      <vt:lpstr>READ ME</vt:lpstr>
      <vt:lpstr>Stress</vt:lpstr>
      <vt:lpstr>'READ ME'!Print_Area</vt:lpstr>
      <vt:lpstr>Stress!Print_Area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dcterms:created xsi:type="dcterms:W3CDTF">2009-04-21T14:22:46Z</dcterms:created>
  <dcterms:modified xsi:type="dcterms:W3CDTF">2016-08-31T11:41:02Z</dcterms:modified>
  <cp:category>Engineering Spreadsheets;Analysis;AA-SM</cp:category>
</cp:coreProperties>
</file>